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PROJETOS\PM BIRIGUI 2014\ERPLAN - THERESA - MARIA - BARBIERI - R$ 800.000,00\"/>
    </mc:Choice>
  </mc:AlternateContent>
  <bookViews>
    <workbookView xWindow="0" yWindow="0" windowWidth="9375" windowHeight="3420" activeTab="1"/>
  </bookViews>
  <sheets>
    <sheet name="PLANILHA ORÇAMENTÁRIA" sheetId="1" r:id="rId1"/>
    <sheet name="CRONOGRAMA" sheetId="2" r:id="rId2"/>
    <sheet name="Plan3" sheetId="3" r:id="rId3"/>
  </sheets>
  <definedNames>
    <definedName name="_xlnm.Print_Area" localSheetId="0">'PLANILHA ORÇAMENTÁRIA'!$A$1:$H$58</definedName>
  </definedNames>
  <calcPr calcId="152511"/>
</workbook>
</file>

<file path=xl/calcChain.xml><?xml version="1.0" encoding="utf-8"?>
<calcChain xmlns="http://schemas.openxmlformats.org/spreadsheetml/2006/main">
  <c r="H34" i="2" l="1"/>
  <c r="K32" i="2"/>
  <c r="K33" i="2"/>
  <c r="F22" i="2"/>
  <c r="K21" i="2"/>
  <c r="K22" i="2" l="1"/>
  <c r="E39" i="1"/>
  <c r="F34" i="2" l="1"/>
  <c r="H19" i="1"/>
  <c r="H20" i="1" s="1"/>
  <c r="F33" i="2" l="1"/>
  <c r="K34" i="2" s="1"/>
  <c r="H39" i="1"/>
  <c r="H38" i="1"/>
  <c r="H35" i="1"/>
  <c r="H34" i="1"/>
  <c r="H33" i="1"/>
  <c r="H30" i="1"/>
  <c r="H31" i="1" s="1"/>
  <c r="H27" i="1"/>
  <c r="H26" i="1"/>
  <c r="H25" i="1"/>
  <c r="H24" i="1"/>
  <c r="H23" i="1"/>
  <c r="H22" i="1"/>
  <c r="H28" i="1" l="1"/>
  <c r="H40" i="1"/>
  <c r="H36" i="1"/>
  <c r="G42" i="1" l="1"/>
</calcChain>
</file>

<file path=xl/sharedStrings.xml><?xml version="1.0" encoding="utf-8"?>
<sst xmlns="http://schemas.openxmlformats.org/spreadsheetml/2006/main" count="151" uniqueCount="107">
  <si>
    <t xml:space="preserve">PREFEITURA DO MUNICIPIO DE BIRIGUI - PLANILHA ORÇAMENTÁRIA PARA INFRAESTRUTURA </t>
  </si>
  <si>
    <t>OBJETO : Recapeamento ásfáltico em C.B.U.Q</t>
  </si>
  <si>
    <t>ITEM</t>
  </si>
  <si>
    <t>CPOS</t>
  </si>
  <si>
    <t>Camada de rolamento em concreto asfáltico usinado a quente - (CBUQ)</t>
  </si>
  <si>
    <t>Imprimação betuminosa ligante</t>
  </si>
  <si>
    <t>Fonte de Pesquisa Utilizada: CPOS - COMPANHIA PAULISTA DE OBRAS E SERVIÇOS</t>
  </si>
  <si>
    <t>Pedro Felício Estrada Bernabé</t>
  </si>
  <si>
    <t>Prefeito Municipal</t>
  </si>
  <si>
    <t>________________________________</t>
  </si>
  <si>
    <t>_______________________________</t>
  </si>
  <si>
    <t>REF.</t>
  </si>
  <si>
    <t>CÓD</t>
  </si>
  <si>
    <t>DESCRIÇÃO</t>
  </si>
  <si>
    <t>QTDE</t>
  </si>
  <si>
    <t>UNID</t>
  </si>
  <si>
    <t>UNIT</t>
  </si>
  <si>
    <t>TOTAL</t>
  </si>
  <si>
    <t>RECUPERAÇAO DE PAVIMENTO ASFÁLTICO</t>
  </si>
  <si>
    <t>Remendos - "tapa-buraco" recortado</t>
  </si>
  <si>
    <t/>
  </si>
  <si>
    <t>030703</t>
  </si>
  <si>
    <t>Demolição (levantamento) mecanizada de pavimento asfáltico, inclusive corte, fragmentação e acomodação do material</t>
  </si>
  <si>
    <t>m²</t>
  </si>
  <si>
    <t>540105</t>
  </si>
  <si>
    <t>Compactação do subleito mínimo de 95% do PN</t>
  </si>
  <si>
    <t>m³</t>
  </si>
  <si>
    <t>540324</t>
  </si>
  <si>
    <t>Imprimação betuminosa impermeabilizante</t>
  </si>
  <si>
    <t>540121</t>
  </si>
  <si>
    <t>Base de brita graduada</t>
  </si>
  <si>
    <t>540323</t>
  </si>
  <si>
    <t>540322</t>
  </si>
  <si>
    <t>Revestimento com massa asfáltica</t>
  </si>
  <si>
    <t xml:space="preserve">SUB TOTAL </t>
  </si>
  <si>
    <t>Fresagem - remoção de elevações e melhoria de adesão</t>
  </si>
  <si>
    <t>2.1</t>
  </si>
  <si>
    <t>030707</t>
  </si>
  <si>
    <t>Fresagem de pavimento asfáltico com espessura até 5 cm, inclusive acomodação do material</t>
  </si>
  <si>
    <t>Regularização - correção de greide e cobrimento</t>
  </si>
  <si>
    <t>SINAPI</t>
  </si>
  <si>
    <t>3.1</t>
  </si>
  <si>
    <t>73806/001</t>
  </si>
  <si>
    <t>Limpeza de superfícies com jato de alta pressão de ar e água</t>
  </si>
  <si>
    <t>540320</t>
  </si>
  <si>
    <t>Concreto asfáltico usinado a quente - Binder</t>
  </si>
  <si>
    <t>Capa de rolamento em CBUQ (3cm)</t>
  </si>
  <si>
    <t>4.1</t>
  </si>
  <si>
    <t>4.2</t>
  </si>
  <si>
    <t>540321</t>
  </si>
  <si>
    <t xml:space="preserve">TOTAL GERAL </t>
  </si>
  <si>
    <t>VERSÃO UTILIZADA: 161  - L.S 93,35  / SINAPI JANEIRO DE 2014 COM DESONERAÇÃO</t>
  </si>
  <si>
    <t>020802</t>
  </si>
  <si>
    <t>Placa de identificação para obra</t>
  </si>
  <si>
    <t xml:space="preserve"> CRONOGRAMA FÍSICO-FINANCEIRO - DESEMBOLSO E APLICAÇÃO DOS RECURSOS</t>
  </si>
  <si>
    <t>GOVERNO DO ESTADO DE SÃO PAULO</t>
  </si>
  <si>
    <t>MUNICIPIO</t>
  </si>
  <si>
    <t>DATA BASE: mês/ano</t>
  </si>
  <si>
    <t>BIRIGUI</t>
  </si>
  <si>
    <t>OBRA: RECAPEAMENTO ASFÁLTICO C.B.U.Q.</t>
  </si>
  <si>
    <t>PRAZO PROPOSTO</t>
  </si>
  <si>
    <t>INICIO: data da assinatura do convênio</t>
  </si>
  <si>
    <t>SERVIÇOS</t>
  </si>
  <si>
    <t>UNIDADE</t>
  </si>
  <si>
    <t>ETAPA 1</t>
  </si>
  <si>
    <t>ETAPA 2</t>
  </si>
  <si>
    <t>PRAZO DE LIBERAÇÃO: em até 30 dias após a assinatura do convenio</t>
  </si>
  <si>
    <t>R$</t>
  </si>
  <si>
    <t>RECURSOS ESTADUAIS</t>
  </si>
  <si>
    <t>RECURSOS PROPRIOS</t>
  </si>
  <si>
    <t>____________________________</t>
  </si>
  <si>
    <t>Secretaria de Obras Rua Guanabara, 256 – Vila Guanabara – cep 16203-030 – tel. 18 3643 6170 – sosp@birigui.sp.gov.br</t>
  </si>
  <si>
    <t>Placa de obra</t>
  </si>
  <si>
    <t>RECUPERAÇÃO DE PAVIMENTAÇÃO ASFÁLTICA</t>
  </si>
  <si>
    <t>M²</t>
  </si>
  <si>
    <t>FINAL: 720 dias a partir da data da assinatura do convênio</t>
  </si>
  <si>
    <t>CREA:0601431537</t>
  </si>
  <si>
    <t>Eng.Mauricio Pereira</t>
  </si>
  <si>
    <t>Engenheiro responsável</t>
  </si>
  <si>
    <t>LOCAL : Rua Groenlandia, Rua Isabel Fernandes Liranço, Rua Luis Augusto Zin, Rua Caetano Zavanella, Rua Waldemar Vicente, Trecho da Rua Amilcar Pantarotto, Trecho da Rua Alfredo Dona, Rua Candido Stabile, Rua Emilio Valarini, Rua Jose Amin Haddad, Trecho da rua Antonia Calegari Cristovao, Trecho da rua Antonio Marchetti, Rua Enio Procopio dos Santos, Trecho da rua Jose Vieira.</t>
  </si>
  <si>
    <t>Eng. Mauricio Pereira</t>
  </si>
  <si>
    <t>1.0</t>
  </si>
  <si>
    <t>1.1</t>
  </si>
  <si>
    <t>2.0</t>
  </si>
  <si>
    <t>2.2</t>
  </si>
  <si>
    <t>2.3</t>
  </si>
  <si>
    <t>2.4</t>
  </si>
  <si>
    <t>2.5</t>
  </si>
  <si>
    <t>2.6</t>
  </si>
  <si>
    <t>3.0</t>
  </si>
  <si>
    <t>4.0</t>
  </si>
  <si>
    <t>4.3</t>
  </si>
  <si>
    <t>5.0</t>
  </si>
  <si>
    <t>5.1</t>
  </si>
  <si>
    <t>5.2</t>
  </si>
  <si>
    <t xml:space="preserve"> PLANILHA ORÇAMENTÁRIA</t>
  </si>
  <si>
    <t>(OITOCENTOS E TRINTA E UM MIL NOVECENTOS E TRINTA E OITO REAIS E TREZE CENTAVOS)</t>
  </si>
  <si>
    <t>ART: 92221220150328177</t>
  </si>
  <si>
    <t>ART:92221220150328177</t>
  </si>
  <si>
    <t>UNIDADE DE RELACIONAMENTO COM MUNICIPIOS</t>
  </si>
  <si>
    <t>SECRETARIA DA CASA CIVIL</t>
  </si>
  <si>
    <t>Birigui, 13 DE Abril de 2015</t>
  </si>
  <si>
    <t>PRAZO DE LIBERAÇÃO: em até 30 dias após a aprovação da prestação de contas da parcela anterior</t>
  </si>
  <si>
    <t>PERIODO: 360 dias</t>
  </si>
  <si>
    <t>PRAZO PARA EXECUÇÃO: ... 330 Dias</t>
  </si>
  <si>
    <t>PRAZO DE EXECUÇÃO 330 DIAS</t>
  </si>
  <si>
    <t>Birigui 07 de Maio de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</si>
</sst>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R$&quot;\ * #,##0.00_-;\-&quot;R$&quot;\ * #,##0.00_-;_-&quot;R$&quot;\ * &quot;-&quot;??_-;_-@_-"/>
    <numFmt numFmtId="43" formatCode="_-* #,##0.00_-;\-* #,##0.00_-;_-* &quot;-&quot;??_-;_-@_-"/>
    <numFmt numFmtId="164" formatCode="&quot;R$ &quot;#,##0.00"/>
  </numFmts>
  <fonts count="21">
    <font>
      <sz val="11"/>
      <color theme="1"/>
      <name val="Calibri"/>
      <family val="2"/>
      <scheme val="minor"/>
    </font>
    <font>
      <sz val="12"/>
      <color theme="1"/>
      <name val="Arial"/>
      <family val="2"/>
    </font>
    <font>
      <b/>
      <sz val="12"/>
      <color theme="1"/>
      <name val="Arial"/>
      <family val="2"/>
    </font>
    <font>
      <sz val="10"/>
      <color theme="1"/>
      <name val="Times New Roman"/>
      <family val="1"/>
    </font>
    <font>
      <b/>
      <i/>
      <sz val="10"/>
      <color theme="1"/>
      <name val="Bookman Old Style"/>
      <family val="1"/>
    </font>
    <font>
      <b/>
      <sz val="10"/>
      <color theme="1"/>
      <name val="Times New Roman"/>
      <family val="1"/>
    </font>
    <font>
      <sz val="11"/>
      <color theme="1"/>
      <name val="Arial"/>
      <family val="2"/>
    </font>
    <font>
      <sz val="12"/>
      <color theme="1"/>
      <name val="Calibri"/>
      <family val="2"/>
      <scheme val="minor"/>
    </font>
    <font>
      <i/>
      <u/>
      <sz val="10"/>
      <color theme="1"/>
      <name val="Arial"/>
      <family val="2"/>
    </font>
    <font>
      <b/>
      <i/>
      <u/>
      <sz val="12"/>
      <color theme="1"/>
      <name val="Arial"/>
      <family val="2"/>
    </font>
    <font>
      <b/>
      <sz val="10"/>
      <name val="Arial"/>
      <family val="2"/>
    </font>
    <font>
      <sz val="10"/>
      <name val="Arial"/>
      <family val="2"/>
    </font>
    <font>
      <sz val="10"/>
      <color indexed="8"/>
      <name val="匠牥晩††††††††††"/>
    </font>
    <font>
      <sz val="10"/>
      <color indexed="8"/>
      <name val="Arial"/>
      <family val="2"/>
    </font>
    <font>
      <b/>
      <sz val="11"/>
      <name val="Arial"/>
      <family val="2"/>
    </font>
    <font>
      <b/>
      <i/>
      <u/>
      <sz val="10"/>
      <color theme="1"/>
      <name val="Arial"/>
      <family val="2"/>
    </font>
    <font>
      <sz val="11"/>
      <color theme="1"/>
      <name val="Calibri"/>
      <family val="2"/>
      <scheme val="minor"/>
    </font>
    <font>
      <sz val="11"/>
      <color theme="1"/>
      <name val="Times New Roman"/>
      <family val="1"/>
    </font>
    <font>
      <sz val="12"/>
      <color theme="1"/>
      <name val="Times New Roman"/>
      <family val="1"/>
    </font>
    <font>
      <sz val="10"/>
      <color theme="1"/>
      <name val="Arial"/>
      <family val="2"/>
    </font>
    <font>
      <sz val="14"/>
      <color theme="1"/>
      <name val="Arial"/>
      <family val="2"/>
    </font>
  </fonts>
  <fills count="5">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3"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4">
    <xf numFmtId="0" fontId="0" fillId="0" borderId="0"/>
    <xf numFmtId="0" fontId="12" fillId="0" borderId="0"/>
    <xf numFmtId="43" fontId="16" fillId="0" borderId="0" applyFont="0" applyFill="0" applyBorder="0" applyAlignment="0" applyProtection="0"/>
    <xf numFmtId="44" fontId="16" fillId="0" borderId="0" applyFont="0" applyFill="0" applyBorder="0" applyAlignment="0" applyProtection="0"/>
  </cellStyleXfs>
  <cellXfs count="148">
    <xf numFmtId="0" fontId="0" fillId="0" borderId="0" xfId="0"/>
    <xf numFmtId="0" fontId="0" fillId="0" borderId="0" xfId="0" applyAlignment="1"/>
    <xf numFmtId="0" fontId="2" fillId="0" borderId="5" xfId="0" applyFont="1" applyBorder="1" applyAlignment="1">
      <alignment horizontal="center"/>
    </xf>
    <xf numFmtId="0" fontId="2" fillId="0" borderId="0" xfId="0" applyFont="1" applyBorder="1" applyAlignment="1">
      <alignment horizontal="center"/>
    </xf>
    <xf numFmtId="0" fontId="0" fillId="0" borderId="0" xfId="0" applyBorder="1"/>
    <xf numFmtId="0" fontId="0" fillId="0" borderId="0" xfId="0" applyAlignment="1">
      <alignment horizontal="center"/>
    </xf>
    <xf numFmtId="0" fontId="7" fillId="0" borderId="0" xfId="0" applyFont="1" applyFill="1" applyBorder="1" applyAlignment="1">
      <alignment horizontal="center" wrapText="1"/>
    </xf>
    <xf numFmtId="2" fontId="7" fillId="0" borderId="0" xfId="0" applyNumberFormat="1" applyFont="1" applyFill="1" applyBorder="1" applyAlignment="1">
      <alignment horizontal="center" vertical="center"/>
    </xf>
    <xf numFmtId="0" fontId="7" fillId="0" borderId="0" xfId="0" applyFont="1" applyBorder="1"/>
    <xf numFmtId="0" fontId="6" fillId="0" borderId="0" xfId="0" applyFont="1" applyFill="1" applyBorder="1" applyAlignment="1">
      <alignment horizontal="center" wrapText="1"/>
    </xf>
    <xf numFmtId="0" fontId="6" fillId="0" borderId="0" xfId="0" applyFont="1" applyBorder="1" applyAlignment="1">
      <alignment horizontal="center" vertical="center"/>
    </xf>
    <xf numFmtId="0" fontId="6" fillId="0" borderId="0" xfId="0" applyFont="1" applyBorder="1"/>
    <xf numFmtId="0" fontId="8" fillId="0" borderId="0" xfId="0" applyFont="1" applyBorder="1" applyAlignment="1">
      <alignment horizontal="left"/>
    </xf>
    <xf numFmtId="0" fontId="2" fillId="0" borderId="5" xfId="0" applyFont="1" applyBorder="1" applyAlignment="1">
      <alignment horizontal="left" wrapText="1"/>
    </xf>
    <xf numFmtId="0" fontId="2" fillId="0" borderId="0" xfId="0" applyFont="1" applyBorder="1" applyAlignment="1">
      <alignment horizontal="left" wrapText="1"/>
    </xf>
    <xf numFmtId="0" fontId="11" fillId="0" borderId="1" xfId="0" applyFont="1" applyBorder="1" applyAlignment="1">
      <alignment horizontal="center" vertical="center"/>
    </xf>
    <xf numFmtId="49" fontId="11" fillId="0" borderId="1" xfId="0" applyNumberFormat="1" applyFont="1" applyFill="1" applyBorder="1" applyAlignment="1">
      <alignment horizontal="center" vertical="center"/>
    </xf>
    <xf numFmtId="2" fontId="11" fillId="0" borderId="1" xfId="0" applyNumberFormat="1" applyFont="1" applyFill="1" applyBorder="1"/>
    <xf numFmtId="0" fontId="11" fillId="0" borderId="1" xfId="0" applyNumberFormat="1" applyFont="1" applyFill="1" applyBorder="1" applyAlignment="1">
      <alignment horizontal="center" vertical="center" wrapText="1"/>
    </xf>
    <xf numFmtId="164" fontId="11" fillId="0" borderId="1" xfId="0" applyNumberFormat="1" applyFont="1" applyFill="1" applyBorder="1"/>
    <xf numFmtId="49" fontId="13" fillId="0" borderId="1" xfId="1" applyNumberFormat="1" applyFont="1" applyBorder="1" applyAlignment="1">
      <alignment horizontal="center" vertical="center"/>
    </xf>
    <xf numFmtId="49" fontId="11" fillId="0" borderId="1" xfId="0" applyNumberFormat="1" applyFont="1" applyFill="1" applyBorder="1" applyAlignment="1">
      <alignment horizontal="left" vertical="center" wrapText="1"/>
    </xf>
    <xf numFmtId="0" fontId="13" fillId="0" borderId="1" xfId="1" applyFont="1" applyBorder="1" applyAlignment="1">
      <alignment horizontal="center" vertical="center"/>
    </xf>
    <xf numFmtId="0" fontId="14" fillId="0" borderId="0" xfId="0" applyFont="1" applyBorder="1" applyAlignment="1">
      <alignment horizontal="center" vertical="center"/>
    </xf>
    <xf numFmtId="164" fontId="10" fillId="2" borderId="0" xfId="0" applyNumberFormat="1" applyFont="1" applyFill="1" applyBorder="1"/>
    <xf numFmtId="49" fontId="14" fillId="0" borderId="1" xfId="0" applyNumberFormat="1" applyFont="1" applyFill="1" applyBorder="1" applyAlignment="1">
      <alignment horizontal="left" vertical="center" wrapText="1"/>
    </xf>
    <xf numFmtId="2" fontId="11" fillId="0" borderId="1" xfId="0" applyNumberFormat="1" applyFont="1" applyFill="1" applyBorder="1" applyAlignment="1">
      <alignment horizontal="center" vertical="center"/>
    </xf>
    <xf numFmtId="164" fontId="11" fillId="0" borderId="1" xfId="0" applyNumberFormat="1" applyFont="1" applyFill="1" applyBorder="1" applyAlignment="1">
      <alignment horizontal="center" vertical="center"/>
    </xf>
    <xf numFmtId="49" fontId="10" fillId="2" borderId="1" xfId="0" applyNumberFormat="1" applyFont="1" applyFill="1" applyBorder="1" applyAlignment="1">
      <alignment horizontal="center" vertical="center"/>
    </xf>
    <xf numFmtId="49" fontId="11" fillId="2" borderId="1" xfId="0" applyNumberFormat="1" applyFont="1" applyFill="1" applyBorder="1" applyAlignment="1">
      <alignment horizontal="left" vertical="center"/>
    </xf>
    <xf numFmtId="49" fontId="11" fillId="2" borderId="1" xfId="0" applyNumberFormat="1" applyFont="1" applyFill="1" applyBorder="1" applyAlignment="1">
      <alignment horizontal="center" vertical="center"/>
    </xf>
    <xf numFmtId="0" fontId="17" fillId="0" borderId="0" xfId="0" applyFont="1"/>
    <xf numFmtId="0" fontId="17" fillId="0" borderId="0" xfId="0" applyFont="1" applyAlignment="1">
      <alignment horizontal="center"/>
    </xf>
    <xf numFmtId="0" fontId="17" fillId="0" borderId="0" xfId="0" applyFont="1" applyAlignment="1">
      <alignment vertical="center"/>
    </xf>
    <xf numFmtId="0" fontId="17" fillId="0" borderId="0" xfId="0" applyFont="1" applyBorder="1" applyAlignment="1">
      <alignment horizontal="left" vertical="top"/>
    </xf>
    <xf numFmtId="0" fontId="17" fillId="0" borderId="0" xfId="0" applyFont="1" applyAlignment="1"/>
    <xf numFmtId="0" fontId="17" fillId="0" borderId="1" xfId="0" applyFont="1" applyBorder="1" applyAlignment="1"/>
    <xf numFmtId="0" fontId="17" fillId="0" borderId="1" xfId="0" applyFont="1" applyBorder="1" applyAlignment="1">
      <alignment vertical="top" wrapText="1"/>
    </xf>
    <xf numFmtId="0" fontId="17" fillId="0" borderId="0" xfId="0" applyFont="1" applyAlignment="1">
      <alignment wrapText="1"/>
    </xf>
    <xf numFmtId="0" fontId="17" fillId="0" borderId="6" xfId="0" applyFont="1" applyBorder="1" applyAlignment="1">
      <alignment horizontal="center" vertical="center"/>
    </xf>
    <xf numFmtId="0" fontId="10" fillId="3" borderId="1" xfId="0" applyFont="1" applyFill="1" applyBorder="1" applyAlignment="1">
      <alignment horizontal="center" vertical="center"/>
    </xf>
    <xf numFmtId="49" fontId="10" fillId="3" borderId="1" xfId="0" applyNumberFormat="1" applyFont="1" applyFill="1" applyBorder="1" applyAlignment="1">
      <alignment horizontal="center" vertical="center"/>
    </xf>
    <xf numFmtId="49" fontId="10" fillId="3" borderId="1" xfId="0" applyNumberFormat="1" applyFont="1" applyFill="1" applyBorder="1" applyAlignment="1">
      <alignment horizontal="center" vertical="center" wrapText="1"/>
    </xf>
    <xf numFmtId="164" fontId="10" fillId="4" borderId="1" xfId="0" applyNumberFormat="1" applyFont="1" applyFill="1" applyBorder="1"/>
    <xf numFmtId="4" fontId="19" fillId="0" borderId="0" xfId="0" applyNumberFormat="1" applyFont="1"/>
    <xf numFmtId="0" fontId="0" fillId="0" borderId="0" xfId="0" applyAlignment="1">
      <alignment horizontal="center"/>
    </xf>
    <xf numFmtId="4" fontId="19" fillId="0" borderId="1" xfId="0" applyNumberFormat="1" applyFont="1" applyBorder="1"/>
    <xf numFmtId="0" fontId="17" fillId="0" borderId="1" xfId="0" applyFont="1" applyBorder="1" applyAlignment="1">
      <alignment horizontal="center" vertical="top" wrapText="1"/>
    </xf>
    <xf numFmtId="0" fontId="1" fillId="0" borderId="0" xfId="0" applyFont="1" applyAlignment="1">
      <alignment horizontal="center"/>
    </xf>
    <xf numFmtId="0" fontId="0" fillId="0" borderId="0" xfId="0" applyAlignment="1">
      <alignment horizontal="center"/>
    </xf>
    <xf numFmtId="0" fontId="9" fillId="0" borderId="0" xfId="0" applyFont="1" applyAlignment="1">
      <alignment horizontal="center" wrapText="1"/>
    </xf>
    <xf numFmtId="0" fontId="15" fillId="0" borderId="0" xfId="0" applyFont="1" applyBorder="1" applyAlignment="1">
      <alignment horizontal="left"/>
    </xf>
    <xf numFmtId="0" fontId="2" fillId="0" borderId="5" xfId="0" applyFont="1" applyBorder="1" applyAlignment="1"/>
    <xf numFmtId="0" fontId="2" fillId="0" borderId="0" xfId="0" applyFont="1" applyBorder="1" applyAlignment="1"/>
    <xf numFmtId="0" fontId="2" fillId="0" borderId="5" xfId="0" applyFont="1" applyBorder="1" applyAlignment="1">
      <alignment horizontal="left" vertical="center" wrapText="1"/>
    </xf>
    <xf numFmtId="0" fontId="2" fillId="0" borderId="0" xfId="0" applyFont="1" applyBorder="1" applyAlignment="1">
      <alignment horizontal="left" vertical="center" wrapText="1"/>
    </xf>
    <xf numFmtId="0" fontId="4" fillId="0" borderId="0" xfId="0" applyFont="1" applyAlignment="1">
      <alignment horizontal="center" vertical="center"/>
    </xf>
    <xf numFmtId="0" fontId="3" fillId="0" borderId="0" xfId="0" applyFont="1" applyAlignment="1">
      <alignment horizontal="center" vertical="center"/>
    </xf>
    <xf numFmtId="0" fontId="5" fillId="0" borderId="0" xfId="0" applyFont="1" applyAlignment="1">
      <alignment vertical="center"/>
    </xf>
    <xf numFmtId="0" fontId="2" fillId="0" borderId="5" xfId="0" applyFont="1" applyBorder="1" applyAlignment="1">
      <alignment horizontal="left" wrapText="1"/>
    </xf>
    <xf numFmtId="0" fontId="2" fillId="0" borderId="0" xfId="0" applyFont="1" applyBorder="1" applyAlignment="1">
      <alignment horizontal="left" wrapText="1"/>
    </xf>
    <xf numFmtId="0" fontId="20" fillId="0" borderId="0" xfId="0" applyFont="1" applyAlignment="1">
      <alignment horizontal="center"/>
    </xf>
    <xf numFmtId="0" fontId="14" fillId="0" borderId="1" xfId="0" applyFont="1" applyBorder="1" applyAlignment="1">
      <alignment horizontal="center" vertical="center"/>
    </xf>
    <xf numFmtId="164" fontId="14" fillId="4" borderId="1" xfId="0" applyNumberFormat="1" applyFont="1" applyFill="1" applyBorder="1" applyAlignment="1">
      <alignment horizontal="center" vertical="center"/>
    </xf>
    <xf numFmtId="0" fontId="14" fillId="4" borderId="1" xfId="0" applyFont="1" applyFill="1" applyBorder="1" applyAlignment="1">
      <alignment horizontal="center" vertical="center"/>
    </xf>
    <xf numFmtId="49" fontId="10" fillId="4" borderId="2" xfId="0" applyNumberFormat="1" applyFont="1" applyFill="1" applyBorder="1" applyAlignment="1">
      <alignment horizontal="center" vertical="center"/>
    </xf>
    <xf numFmtId="49" fontId="10" fillId="4" borderId="3" xfId="0" applyNumberFormat="1" applyFont="1" applyFill="1" applyBorder="1" applyAlignment="1">
      <alignment horizontal="center" vertical="center"/>
    </xf>
    <xf numFmtId="49" fontId="10" fillId="4" borderId="4" xfId="0" applyNumberFormat="1" applyFont="1" applyFill="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7" fillId="0" borderId="5"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17" fontId="17" fillId="0" borderId="5" xfId="0" applyNumberFormat="1"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6" xfId="0" applyFont="1" applyBorder="1" applyAlignment="1">
      <alignment horizontal="left" vertical="center"/>
    </xf>
    <xf numFmtId="0" fontId="17" fillId="0" borderId="11" xfId="0" applyFont="1" applyBorder="1" applyAlignment="1">
      <alignment horizontal="left" vertical="center"/>
    </xf>
    <xf numFmtId="0" fontId="17" fillId="0" borderId="7" xfId="0" applyFont="1" applyBorder="1" applyAlignment="1">
      <alignment horizontal="left" vertical="center"/>
    </xf>
    <xf numFmtId="0" fontId="17" fillId="0" borderId="9" xfId="0" applyFont="1" applyBorder="1" applyAlignment="1">
      <alignment horizontal="left" vertical="center"/>
    </xf>
    <xf numFmtId="0" fontId="17" fillId="0" borderId="12" xfId="0" applyFont="1" applyBorder="1" applyAlignment="1">
      <alignment horizontal="left" vertical="center"/>
    </xf>
    <xf numFmtId="0" fontId="17" fillId="0" borderId="10" xfId="0" applyFont="1" applyBorder="1" applyAlignment="1">
      <alignment horizontal="left" vertical="center"/>
    </xf>
    <xf numFmtId="0" fontId="17" fillId="0" borderId="1" xfId="0" applyFont="1" applyBorder="1" applyAlignment="1">
      <alignment horizontal="center"/>
    </xf>
    <xf numFmtId="0" fontId="17" fillId="0" borderId="1" xfId="0" applyFont="1" applyBorder="1" applyAlignment="1">
      <alignment horizontal="left"/>
    </xf>
    <xf numFmtId="0" fontId="17" fillId="0" borderId="2" xfId="0" applyFont="1" applyBorder="1" applyAlignment="1">
      <alignment horizontal="left" wrapText="1"/>
    </xf>
    <xf numFmtId="0" fontId="17" fillId="0" borderId="3" xfId="0" applyFont="1" applyBorder="1" applyAlignment="1">
      <alignment horizontal="left" wrapText="1"/>
    </xf>
    <xf numFmtId="0" fontId="17" fillId="0" borderId="4" xfId="0" applyFont="1" applyBorder="1" applyAlignment="1">
      <alignment horizontal="left" wrapText="1"/>
    </xf>
    <xf numFmtId="0" fontId="17" fillId="0" borderId="0" xfId="0" applyFont="1" applyAlignment="1">
      <alignment horizontal="center"/>
    </xf>
    <xf numFmtId="0" fontId="17" fillId="0" borderId="0" xfId="0" applyFont="1" applyAlignment="1">
      <alignment horizontal="center" vertical="center"/>
    </xf>
    <xf numFmtId="0" fontId="17" fillId="0" borderId="6" xfId="0" applyFont="1" applyBorder="1" applyAlignment="1">
      <alignment horizontal="center" vertical="top"/>
    </xf>
    <xf numFmtId="0" fontId="17" fillId="0" borderId="7" xfId="0" applyFont="1" applyBorder="1" applyAlignment="1">
      <alignment horizontal="center" vertical="top"/>
    </xf>
    <xf numFmtId="0" fontId="17" fillId="0" borderId="6" xfId="0" applyFont="1" applyBorder="1" applyAlignment="1">
      <alignment horizontal="center" vertical="top" wrapText="1"/>
    </xf>
    <xf numFmtId="0" fontId="17" fillId="0" borderId="7" xfId="0" applyFont="1" applyBorder="1" applyAlignment="1">
      <alignment horizontal="center" vertical="top" wrapText="1"/>
    </xf>
    <xf numFmtId="0" fontId="17" fillId="0" borderId="1" xfId="0" applyFont="1" applyBorder="1" applyAlignment="1">
      <alignment horizontal="center" vertical="center"/>
    </xf>
    <xf numFmtId="0" fontId="17" fillId="0" borderId="2" xfId="0" applyFont="1" applyBorder="1" applyAlignment="1">
      <alignment horizontal="center"/>
    </xf>
    <xf numFmtId="0" fontId="17" fillId="0" borderId="12" xfId="0" applyFont="1" applyBorder="1" applyAlignment="1">
      <alignment horizontal="center"/>
    </xf>
    <xf numFmtId="0" fontId="17" fillId="0" borderId="10" xfId="0" applyFont="1" applyBorder="1" applyAlignment="1">
      <alignment horizontal="center"/>
    </xf>
    <xf numFmtId="0" fontId="17" fillId="0" borderId="6" xfId="0" applyFont="1" applyBorder="1" applyAlignment="1">
      <alignment horizontal="center"/>
    </xf>
    <xf numFmtId="0" fontId="17" fillId="0" borderId="7" xfId="0" applyFont="1" applyBorder="1" applyAlignment="1">
      <alignment horizontal="center"/>
    </xf>
    <xf numFmtId="0" fontId="17" fillId="0" borderId="5" xfId="0" applyFont="1" applyBorder="1" applyAlignment="1">
      <alignment horizontal="center"/>
    </xf>
    <xf numFmtId="0" fontId="17" fillId="0" borderId="8" xfId="0" applyFont="1" applyBorder="1" applyAlignment="1">
      <alignment horizontal="center"/>
    </xf>
    <xf numFmtId="0" fontId="18" fillId="0" borderId="2" xfId="0" applyFont="1" applyBorder="1" applyAlignment="1">
      <alignment horizontal="center" vertical="top" wrapText="1"/>
    </xf>
    <xf numFmtId="0" fontId="18" fillId="0" borderId="4" xfId="0" applyFont="1" applyBorder="1" applyAlignment="1">
      <alignment horizontal="center" vertical="top" wrapText="1"/>
    </xf>
    <xf numFmtId="0" fontId="17" fillId="0" borderId="9" xfId="0" applyFont="1" applyBorder="1" applyAlignment="1">
      <alignment horizontal="center"/>
    </xf>
    <xf numFmtId="0" fontId="17" fillId="0" borderId="2" xfId="0" applyFont="1" applyBorder="1" applyAlignment="1">
      <alignment horizontal="left"/>
    </xf>
    <xf numFmtId="0" fontId="17" fillId="0" borderId="3" xfId="0" applyFont="1" applyBorder="1" applyAlignment="1">
      <alignment horizontal="left"/>
    </xf>
    <xf numFmtId="0" fontId="17" fillId="0" borderId="4" xfId="0" applyFont="1" applyBorder="1" applyAlignment="1">
      <alignment horizontal="left"/>
    </xf>
    <xf numFmtId="1" fontId="1" fillId="0" borderId="6" xfId="0" applyNumberFormat="1" applyFont="1" applyBorder="1" applyAlignment="1">
      <alignment horizontal="center" vertical="center"/>
    </xf>
    <xf numFmtId="1" fontId="1" fillId="0" borderId="9" xfId="0" applyNumberFormat="1" applyFont="1" applyBorder="1" applyAlignment="1">
      <alignment horizontal="center" vertical="center"/>
    </xf>
    <xf numFmtId="49" fontId="17" fillId="0" borderId="6" xfId="0" applyNumberFormat="1" applyFont="1" applyBorder="1" applyAlignment="1">
      <alignment horizontal="left" vertical="center" wrapText="1"/>
    </xf>
    <xf numFmtId="0" fontId="17" fillId="0" borderId="7" xfId="0" applyFont="1" applyBorder="1" applyAlignment="1">
      <alignment horizontal="left" vertical="center" wrapText="1"/>
    </xf>
    <xf numFmtId="0" fontId="17" fillId="0" borderId="9" xfId="0" applyFont="1" applyBorder="1" applyAlignment="1">
      <alignment horizontal="left" vertical="center" wrapText="1"/>
    </xf>
    <xf numFmtId="0" fontId="17" fillId="0" borderId="10" xfId="0" applyFont="1" applyBorder="1" applyAlignment="1">
      <alignment horizontal="left" vertical="center" wrapText="1"/>
    </xf>
    <xf numFmtId="2" fontId="17" fillId="0" borderId="2" xfId="0" applyNumberFormat="1" applyFont="1" applyBorder="1" applyAlignment="1">
      <alignment horizontal="right" vertical="center"/>
    </xf>
    <xf numFmtId="2" fontId="17" fillId="0" borderId="4" xfId="0" applyNumberFormat="1" applyFont="1" applyBorder="1" applyAlignment="1">
      <alignment horizontal="right" vertical="center"/>
    </xf>
    <xf numFmtId="2" fontId="17" fillId="0" borderId="1" xfId="0" applyNumberFormat="1" applyFont="1" applyBorder="1" applyAlignment="1">
      <alignment horizontal="center"/>
    </xf>
    <xf numFmtId="44" fontId="17" fillId="0" borderId="2" xfId="3" applyFont="1" applyBorder="1" applyAlignment="1">
      <alignment horizontal="right" vertical="center"/>
    </xf>
    <xf numFmtId="44" fontId="17" fillId="0" borderId="4" xfId="3" applyFont="1" applyBorder="1" applyAlignment="1">
      <alignment horizontal="right" vertical="center"/>
    </xf>
    <xf numFmtId="44" fontId="17" fillId="0" borderId="1" xfId="3" applyFont="1" applyBorder="1" applyAlignment="1">
      <alignment horizontal="center" vertical="center"/>
    </xf>
    <xf numFmtId="44" fontId="17" fillId="0" borderId="1" xfId="3" applyFont="1" applyBorder="1" applyAlignment="1">
      <alignment horizontal="right" vertical="center"/>
    </xf>
    <xf numFmtId="44" fontId="17" fillId="0" borderId="1" xfId="3" applyFont="1" applyBorder="1" applyAlignment="1">
      <alignment horizont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0" fontId="17" fillId="0" borderId="2" xfId="0" applyFont="1" applyBorder="1" applyAlignment="1">
      <alignment horizontal="center" vertical="top" wrapText="1"/>
    </xf>
    <xf numFmtId="0" fontId="17" fillId="0" borderId="4" xfId="0" applyFont="1" applyBorder="1" applyAlignment="1">
      <alignment horizontal="center" vertical="top" wrapText="1"/>
    </xf>
    <xf numFmtId="0" fontId="17" fillId="0" borderId="4" xfId="0" applyFont="1" applyBorder="1" applyAlignment="1">
      <alignment horizontal="center"/>
    </xf>
    <xf numFmtId="43" fontId="17" fillId="0" borderId="2" xfId="2" applyFont="1" applyBorder="1" applyAlignment="1">
      <alignment horizontal="right"/>
    </xf>
    <xf numFmtId="43" fontId="17" fillId="0" borderId="4" xfId="2" applyFont="1" applyBorder="1" applyAlignment="1">
      <alignment horizontal="right"/>
    </xf>
    <xf numFmtId="44" fontId="17" fillId="0" borderId="2" xfId="3" applyFont="1" applyBorder="1" applyAlignment="1">
      <alignment horizontal="center"/>
    </xf>
    <xf numFmtId="44" fontId="17" fillId="0" borderId="3" xfId="3" applyFont="1" applyBorder="1" applyAlignment="1">
      <alignment horizontal="center"/>
    </xf>
    <xf numFmtId="44" fontId="17" fillId="0" borderId="4" xfId="3" applyFont="1" applyBorder="1" applyAlignment="1">
      <alignment horizontal="center"/>
    </xf>
    <xf numFmtId="2" fontId="1" fillId="0" borderId="6" xfId="0" applyNumberFormat="1" applyFont="1" applyBorder="1" applyAlignment="1">
      <alignment horizontal="center" vertical="center"/>
    </xf>
    <xf numFmtId="2" fontId="1" fillId="0" borderId="9" xfId="0" applyNumberFormat="1" applyFont="1" applyBorder="1" applyAlignment="1">
      <alignment horizontal="center" vertical="center"/>
    </xf>
    <xf numFmtId="4" fontId="17" fillId="0" borderId="2" xfId="0" applyNumberFormat="1" applyFont="1" applyBorder="1" applyAlignment="1">
      <alignment horizontal="right" vertical="center"/>
    </xf>
    <xf numFmtId="0" fontId="17" fillId="0" borderId="4" xfId="0" applyFont="1" applyBorder="1" applyAlignment="1">
      <alignment horizontal="right" vertical="center"/>
    </xf>
    <xf numFmtId="4" fontId="17" fillId="0" borderId="1" xfId="0" applyNumberFormat="1" applyFont="1" applyBorder="1" applyAlignment="1">
      <alignment horizontal="center"/>
    </xf>
    <xf numFmtId="44" fontId="17" fillId="0" borderId="2" xfId="3" applyFont="1" applyBorder="1" applyAlignment="1">
      <alignment horizontal="right"/>
    </xf>
    <xf numFmtId="44" fontId="17" fillId="0" borderId="4" xfId="3" applyFont="1" applyBorder="1" applyAlignment="1">
      <alignment horizontal="right"/>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1" fontId="1" fillId="0" borderId="4" xfId="0" applyNumberFormat="1" applyFont="1" applyBorder="1" applyAlignment="1">
      <alignment horizontal="center" vertical="center"/>
    </xf>
    <xf numFmtId="0" fontId="17" fillId="0" borderId="11" xfId="0" applyFont="1" applyBorder="1" applyAlignment="1">
      <alignment horizontal="center"/>
    </xf>
    <xf numFmtId="0" fontId="17" fillId="0" borderId="0" xfId="0" applyFont="1" applyAlignment="1">
      <alignment horizontal="right"/>
    </xf>
    <xf numFmtId="44" fontId="17" fillId="0" borderId="1" xfId="0" applyNumberFormat="1" applyFont="1" applyBorder="1" applyAlignment="1">
      <alignment horizontal="center"/>
    </xf>
    <xf numFmtId="0" fontId="17" fillId="0" borderId="3" xfId="0" applyFont="1" applyBorder="1" applyAlignment="1">
      <alignment horizontal="center"/>
    </xf>
  </cellXfs>
  <cellStyles count="4">
    <cellStyle name="Moeda" xfId="3" builtinId="4"/>
    <cellStyle name="Normal" xfId="0" builtinId="0"/>
    <cellStyle name="Normal_Boletim 156" xfId="1"/>
    <cellStyle name="Vírgula"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161925</xdr:colOff>
      <xdr:row>0</xdr:row>
      <xdr:rowOff>114300</xdr:rowOff>
    </xdr:from>
    <xdr:to>
      <xdr:col>7</xdr:col>
      <xdr:colOff>971550</xdr:colOff>
      <xdr:row>4</xdr:row>
      <xdr:rowOff>133350</xdr:rowOff>
    </xdr:to>
    <xdr:pic>
      <xdr:nvPicPr>
        <xdr:cNvPr id="3" name="Imagem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114300"/>
          <a:ext cx="6915150" cy="7810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228600</xdr:colOff>
      <xdr:row>0</xdr:row>
      <xdr:rowOff>104775</xdr:rowOff>
    </xdr:from>
    <xdr:to>
      <xdr:col>10</xdr:col>
      <xdr:colOff>390525</xdr:colOff>
      <xdr:row>4</xdr:row>
      <xdr:rowOff>123825</xdr:rowOff>
    </xdr:to>
    <xdr:pic>
      <xdr:nvPicPr>
        <xdr:cNvPr id="3" name="Imagem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2950" y="104775"/>
          <a:ext cx="6915150" cy="7810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58"/>
  <sheetViews>
    <sheetView topLeftCell="A25" workbookViewId="0">
      <selection activeCell="O5" sqref="O5"/>
    </sheetView>
  </sheetViews>
  <sheetFormatPr defaultRowHeight="15"/>
  <cols>
    <col min="1" max="1" width="7.28515625" customWidth="1"/>
    <col min="2" max="2" width="5.85546875" customWidth="1"/>
    <col min="3" max="3" width="6.7109375" customWidth="1"/>
    <col min="4" max="4" width="42" customWidth="1"/>
    <col min="5" max="5" width="12.85546875" customWidth="1"/>
    <col min="6" max="6" width="10.140625" customWidth="1"/>
    <col min="7" max="7" width="9.7109375" customWidth="1"/>
    <col min="8" max="8" width="16.5703125" customWidth="1"/>
  </cols>
  <sheetData>
    <row r="1" spans="1:12">
      <c r="C1" s="56"/>
      <c r="D1" s="56"/>
      <c r="E1" s="56"/>
      <c r="F1" s="56"/>
      <c r="G1" s="56"/>
      <c r="H1" s="56"/>
    </row>
    <row r="2" spans="1:12">
      <c r="C2" s="57"/>
      <c r="D2" s="57"/>
      <c r="E2" s="57"/>
      <c r="F2" s="57"/>
      <c r="G2" s="57"/>
      <c r="H2" s="57"/>
    </row>
    <row r="3" spans="1:12">
      <c r="A3" s="1"/>
      <c r="B3" s="1"/>
      <c r="C3" s="57"/>
      <c r="D3" s="57"/>
      <c r="E3" s="57"/>
      <c r="F3" s="57"/>
      <c r="G3" s="57"/>
      <c r="H3" s="57"/>
    </row>
    <row r="4" spans="1:12">
      <c r="A4" s="1"/>
      <c r="B4" s="1"/>
      <c r="C4" s="58"/>
      <c r="D4" s="58"/>
      <c r="E4" s="58"/>
      <c r="F4" s="58"/>
      <c r="G4" s="58"/>
      <c r="H4" s="58"/>
    </row>
    <row r="5" spans="1:12">
      <c r="A5" s="1"/>
      <c r="B5" s="1"/>
      <c r="C5" s="1"/>
    </row>
    <row r="6" spans="1:12">
      <c r="A6" s="1"/>
      <c r="B6" s="1"/>
      <c r="C6" s="1"/>
    </row>
    <row r="7" spans="1:12">
      <c r="A7" s="49" t="s">
        <v>71</v>
      </c>
      <c r="B7" s="49"/>
      <c r="C7" s="49"/>
      <c r="D7" s="49"/>
      <c r="E7" s="49"/>
      <c r="F7" s="49"/>
      <c r="G7" s="49"/>
      <c r="H7" s="49"/>
    </row>
    <row r="8" spans="1:12">
      <c r="A8" s="45"/>
      <c r="B8" s="45"/>
      <c r="C8" s="45"/>
      <c r="D8" s="45"/>
      <c r="E8" s="45"/>
      <c r="F8" s="45"/>
      <c r="G8" s="45"/>
      <c r="H8" s="45"/>
    </row>
    <row r="9" spans="1:12" ht="18">
      <c r="A9" s="61" t="s">
        <v>95</v>
      </c>
      <c r="B9" s="49"/>
      <c r="C9" s="49"/>
      <c r="D9" s="49"/>
      <c r="E9" s="49"/>
      <c r="F9" s="49"/>
      <c r="G9" s="49"/>
      <c r="H9" s="49"/>
    </row>
    <row r="10" spans="1:12">
      <c r="A10" s="1"/>
      <c r="B10" s="1"/>
      <c r="C10" s="1"/>
      <c r="D10" s="1"/>
      <c r="E10" s="1"/>
      <c r="F10" s="1"/>
      <c r="G10" s="1"/>
      <c r="H10" s="1"/>
    </row>
    <row r="11" spans="1:12" ht="15.75">
      <c r="A11" s="59" t="s">
        <v>0</v>
      </c>
      <c r="B11" s="60"/>
      <c r="C11" s="60"/>
      <c r="D11" s="60"/>
      <c r="E11" s="60"/>
      <c r="F11" s="60"/>
      <c r="G11" s="60"/>
      <c r="H11" s="60"/>
      <c r="I11" s="1"/>
      <c r="J11" s="1"/>
      <c r="K11" s="1"/>
      <c r="L11" s="1"/>
    </row>
    <row r="12" spans="1:12" ht="15.75">
      <c r="A12" s="2"/>
      <c r="B12" s="3"/>
      <c r="C12" s="3"/>
      <c r="D12" s="3"/>
      <c r="E12" s="3"/>
      <c r="F12" s="3"/>
      <c r="G12" s="3"/>
      <c r="H12" s="3"/>
      <c r="I12" s="1"/>
      <c r="J12" s="1"/>
      <c r="K12" s="1"/>
      <c r="L12" s="1"/>
    </row>
    <row r="13" spans="1:12" ht="15.75">
      <c r="A13" s="52" t="s">
        <v>1</v>
      </c>
      <c r="B13" s="53"/>
      <c r="C13" s="53"/>
      <c r="D13" s="53"/>
      <c r="E13" s="53"/>
      <c r="F13" s="53"/>
      <c r="G13" s="53"/>
      <c r="H13" s="53"/>
      <c r="I13" s="1"/>
      <c r="J13" s="1"/>
      <c r="K13" s="1"/>
      <c r="L13" s="1"/>
    </row>
    <row r="14" spans="1:12" ht="78.75" customHeight="1">
      <c r="A14" s="54" t="s">
        <v>79</v>
      </c>
      <c r="B14" s="55"/>
      <c r="C14" s="55"/>
      <c r="D14" s="55"/>
      <c r="E14" s="55"/>
      <c r="F14" s="55"/>
      <c r="G14" s="55"/>
      <c r="H14" s="55"/>
      <c r="I14" s="1"/>
      <c r="J14" s="1"/>
      <c r="K14" s="1"/>
      <c r="L14" s="1"/>
    </row>
    <row r="15" spans="1:12" ht="15.75">
      <c r="A15" s="13"/>
      <c r="B15" s="14"/>
      <c r="C15" s="14"/>
      <c r="D15" s="14"/>
      <c r="E15" s="14"/>
      <c r="F15" s="14"/>
      <c r="G15" s="14"/>
      <c r="H15" s="14"/>
      <c r="I15" s="1"/>
      <c r="J15" s="1"/>
      <c r="K15" s="1"/>
      <c r="L15" s="1"/>
    </row>
    <row r="16" spans="1:12">
      <c r="A16" s="40" t="s">
        <v>11</v>
      </c>
      <c r="B16" s="41" t="s">
        <v>2</v>
      </c>
      <c r="C16" s="41" t="s">
        <v>12</v>
      </c>
      <c r="D16" s="42" t="s">
        <v>13</v>
      </c>
      <c r="E16" s="41" t="s">
        <v>14</v>
      </c>
      <c r="F16" s="41" t="s">
        <v>15</v>
      </c>
      <c r="G16" s="41" t="s">
        <v>16</v>
      </c>
      <c r="H16" s="41" t="s">
        <v>17</v>
      </c>
      <c r="I16" s="1"/>
      <c r="J16" s="1"/>
      <c r="K16" s="1"/>
      <c r="L16" s="1"/>
    </row>
    <row r="17" spans="1:12">
      <c r="A17" s="65" t="s">
        <v>18</v>
      </c>
      <c r="B17" s="66"/>
      <c r="C17" s="66"/>
      <c r="D17" s="66"/>
      <c r="E17" s="66"/>
      <c r="F17" s="66"/>
      <c r="G17" s="66"/>
      <c r="H17" s="67"/>
      <c r="I17" s="1"/>
      <c r="J17" s="1"/>
      <c r="K17" s="1"/>
      <c r="L17" s="1"/>
    </row>
    <row r="18" spans="1:12">
      <c r="A18" s="28"/>
      <c r="B18" s="30" t="s">
        <v>81</v>
      </c>
      <c r="C18" s="28"/>
      <c r="D18" s="25" t="s">
        <v>72</v>
      </c>
      <c r="E18" s="28"/>
      <c r="F18" s="28"/>
      <c r="G18" s="28"/>
      <c r="H18" s="28"/>
      <c r="I18" s="1"/>
      <c r="J18" s="1"/>
      <c r="K18" s="1"/>
      <c r="L18" s="1"/>
    </row>
    <row r="19" spans="1:12" ht="25.5">
      <c r="A19" s="15" t="s">
        <v>3</v>
      </c>
      <c r="B19" s="30" t="s">
        <v>82</v>
      </c>
      <c r="C19" s="21" t="s">
        <v>52</v>
      </c>
      <c r="D19" s="29" t="s">
        <v>53</v>
      </c>
      <c r="E19" s="26">
        <v>6</v>
      </c>
      <c r="F19" s="18" t="s">
        <v>23</v>
      </c>
      <c r="G19" s="19">
        <v>354.49</v>
      </c>
      <c r="H19" s="19">
        <f t="shared" ref="H19:H27" si="0">ROUND(E19*G19,2)</f>
        <v>2126.94</v>
      </c>
      <c r="I19" s="1"/>
      <c r="J19" s="1"/>
      <c r="K19" s="1"/>
      <c r="L19" s="1"/>
    </row>
    <row r="20" spans="1:12">
      <c r="A20" s="68" t="s">
        <v>34</v>
      </c>
      <c r="B20" s="69"/>
      <c r="C20" s="69"/>
      <c r="D20" s="69"/>
      <c r="E20" s="69"/>
      <c r="F20" s="69"/>
      <c r="G20" s="70"/>
      <c r="H20" s="43">
        <f>SUM(H19)</f>
        <v>2126.94</v>
      </c>
      <c r="I20" s="1"/>
      <c r="J20" s="1"/>
      <c r="K20" s="1"/>
      <c r="L20" s="1"/>
    </row>
    <row r="21" spans="1:12">
      <c r="A21" s="15"/>
      <c r="B21" s="16" t="s">
        <v>83</v>
      </c>
      <c r="C21" s="16"/>
      <c r="D21" s="25" t="s">
        <v>19</v>
      </c>
      <c r="E21" s="17"/>
      <c r="F21" s="18" t="s">
        <v>20</v>
      </c>
      <c r="G21" s="19" t="s">
        <v>20</v>
      </c>
      <c r="H21" s="19"/>
      <c r="I21" s="1"/>
      <c r="J21" s="1"/>
      <c r="K21" s="1"/>
      <c r="L21" s="1"/>
    </row>
    <row r="22" spans="1:12" ht="38.25">
      <c r="A22" s="15" t="s">
        <v>3</v>
      </c>
      <c r="B22" s="16" t="s">
        <v>36</v>
      </c>
      <c r="C22" s="20" t="s">
        <v>21</v>
      </c>
      <c r="D22" s="21" t="s">
        <v>22</v>
      </c>
      <c r="E22" s="26">
        <v>450</v>
      </c>
      <c r="F22" s="18" t="s">
        <v>23</v>
      </c>
      <c r="G22" s="27">
        <v>10.81</v>
      </c>
      <c r="H22" s="19">
        <f t="shared" si="0"/>
        <v>4864.5</v>
      </c>
      <c r="I22" s="1"/>
      <c r="J22" s="1"/>
      <c r="K22" s="1"/>
      <c r="L22" s="1"/>
    </row>
    <row r="23" spans="1:12" ht="25.5">
      <c r="A23" s="15" t="s">
        <v>3</v>
      </c>
      <c r="B23" s="16" t="s">
        <v>84</v>
      </c>
      <c r="C23" s="20" t="s">
        <v>24</v>
      </c>
      <c r="D23" s="21" t="s">
        <v>25</v>
      </c>
      <c r="E23" s="26">
        <v>50</v>
      </c>
      <c r="F23" s="18" t="s">
        <v>26</v>
      </c>
      <c r="G23" s="27">
        <v>8.6199999999999992</v>
      </c>
      <c r="H23" s="19">
        <f t="shared" si="0"/>
        <v>431</v>
      </c>
      <c r="I23" s="1"/>
      <c r="J23" s="1"/>
      <c r="K23" s="1"/>
      <c r="L23" s="1"/>
    </row>
    <row r="24" spans="1:12">
      <c r="A24" s="15" t="s">
        <v>3</v>
      </c>
      <c r="B24" s="16" t="s">
        <v>85</v>
      </c>
      <c r="C24" s="20" t="s">
        <v>27</v>
      </c>
      <c r="D24" s="21" t="s">
        <v>28</v>
      </c>
      <c r="E24" s="26">
        <v>525</v>
      </c>
      <c r="F24" s="18" t="s">
        <v>23</v>
      </c>
      <c r="G24" s="27">
        <v>3.99</v>
      </c>
      <c r="H24" s="19">
        <f t="shared" si="0"/>
        <v>2094.75</v>
      </c>
      <c r="I24" s="1"/>
      <c r="J24" s="1"/>
      <c r="K24" s="1"/>
      <c r="L24" s="1"/>
    </row>
    <row r="25" spans="1:12">
      <c r="A25" s="15" t="s">
        <v>3</v>
      </c>
      <c r="B25" s="16" t="s">
        <v>86</v>
      </c>
      <c r="C25" s="20" t="s">
        <v>29</v>
      </c>
      <c r="D25" s="21" t="s">
        <v>30</v>
      </c>
      <c r="E25" s="26">
        <v>55</v>
      </c>
      <c r="F25" s="18" t="s">
        <v>26</v>
      </c>
      <c r="G25" s="27">
        <v>123.01</v>
      </c>
      <c r="H25" s="19">
        <f t="shared" si="0"/>
        <v>6765.55</v>
      </c>
      <c r="I25" s="1"/>
      <c r="J25" s="1"/>
      <c r="K25" s="1"/>
      <c r="L25" s="1"/>
    </row>
    <row r="26" spans="1:12">
      <c r="A26" s="15" t="s">
        <v>3</v>
      </c>
      <c r="B26" s="16" t="s">
        <v>87</v>
      </c>
      <c r="C26" s="20" t="s">
        <v>31</v>
      </c>
      <c r="D26" s="21" t="s">
        <v>5</v>
      </c>
      <c r="E26" s="26">
        <v>450</v>
      </c>
      <c r="F26" s="18" t="s">
        <v>23</v>
      </c>
      <c r="G26" s="27">
        <v>2</v>
      </c>
      <c r="H26" s="19">
        <f t="shared" si="0"/>
        <v>900</v>
      </c>
      <c r="I26" s="1"/>
      <c r="J26" s="1"/>
      <c r="K26" s="1"/>
      <c r="L26" s="1"/>
    </row>
    <row r="27" spans="1:12">
      <c r="A27" s="15" t="s">
        <v>3</v>
      </c>
      <c r="B27" s="16" t="s">
        <v>88</v>
      </c>
      <c r="C27" s="20" t="s">
        <v>32</v>
      </c>
      <c r="D27" s="21" t="s">
        <v>33</v>
      </c>
      <c r="E27" s="26">
        <v>5</v>
      </c>
      <c r="F27" s="18" t="s">
        <v>26</v>
      </c>
      <c r="G27" s="27">
        <v>545.16999999999996</v>
      </c>
      <c r="H27" s="19">
        <f t="shared" si="0"/>
        <v>2725.85</v>
      </c>
      <c r="I27" s="1"/>
      <c r="J27" s="1"/>
      <c r="K27" s="1"/>
      <c r="L27" s="1"/>
    </row>
    <row r="28" spans="1:12">
      <c r="A28" s="68" t="s">
        <v>34</v>
      </c>
      <c r="B28" s="69"/>
      <c r="C28" s="69"/>
      <c r="D28" s="69"/>
      <c r="E28" s="69"/>
      <c r="F28" s="69"/>
      <c r="G28" s="70"/>
      <c r="H28" s="43">
        <f>SUM(H22:H27)</f>
        <v>17781.649999999998</v>
      </c>
      <c r="I28" s="1"/>
      <c r="J28" s="1"/>
      <c r="K28" s="1"/>
      <c r="L28" s="1"/>
    </row>
    <row r="29" spans="1:12" ht="30">
      <c r="A29" s="15"/>
      <c r="B29" s="16" t="s">
        <v>89</v>
      </c>
      <c r="C29" s="16"/>
      <c r="D29" s="25" t="s">
        <v>35</v>
      </c>
      <c r="E29" s="17"/>
      <c r="F29" s="18" t="s">
        <v>20</v>
      </c>
      <c r="G29" s="19" t="s">
        <v>20</v>
      </c>
      <c r="H29" s="19"/>
      <c r="I29" s="1"/>
      <c r="J29" s="1"/>
      <c r="K29" s="1"/>
      <c r="L29" s="1"/>
    </row>
    <row r="30" spans="1:12" ht="38.25">
      <c r="A30" s="15" t="s">
        <v>3</v>
      </c>
      <c r="B30" s="16" t="s">
        <v>41</v>
      </c>
      <c r="C30" s="20" t="s">
        <v>37</v>
      </c>
      <c r="D30" s="21" t="s">
        <v>38</v>
      </c>
      <c r="E30" s="26">
        <v>200</v>
      </c>
      <c r="F30" s="18" t="s">
        <v>23</v>
      </c>
      <c r="G30" s="27">
        <v>3.25</v>
      </c>
      <c r="H30" s="19">
        <f>ROUND(E30*G30,2)</f>
        <v>650</v>
      </c>
      <c r="I30" s="1"/>
      <c r="J30" s="1"/>
      <c r="K30" s="1"/>
      <c r="L30" s="1"/>
    </row>
    <row r="31" spans="1:12">
      <c r="A31" s="68" t="s">
        <v>34</v>
      </c>
      <c r="B31" s="69"/>
      <c r="C31" s="69"/>
      <c r="D31" s="69"/>
      <c r="E31" s="69"/>
      <c r="F31" s="69"/>
      <c r="G31" s="70"/>
      <c r="H31" s="43">
        <f>SUM(H30)</f>
        <v>650</v>
      </c>
      <c r="I31" s="1"/>
      <c r="J31" s="1"/>
      <c r="K31" s="1"/>
      <c r="L31" s="1"/>
    </row>
    <row r="32" spans="1:12" ht="30">
      <c r="A32" s="15"/>
      <c r="B32" s="16" t="s">
        <v>90</v>
      </c>
      <c r="C32" s="20"/>
      <c r="D32" s="25" t="s">
        <v>39</v>
      </c>
      <c r="E32" s="17"/>
      <c r="F32" s="18" t="s">
        <v>20</v>
      </c>
      <c r="G32" s="19" t="s">
        <v>20</v>
      </c>
      <c r="H32" s="19"/>
      <c r="I32" s="1"/>
      <c r="J32" s="1"/>
      <c r="K32" s="1"/>
      <c r="L32" s="1"/>
    </row>
    <row r="33" spans="1:12" ht="25.5">
      <c r="A33" s="15" t="s">
        <v>40</v>
      </c>
      <c r="B33" s="16" t="s">
        <v>47</v>
      </c>
      <c r="C33" s="20" t="s">
        <v>42</v>
      </c>
      <c r="D33" s="21" t="s">
        <v>43</v>
      </c>
      <c r="E33" s="46">
        <v>30853.439999999999</v>
      </c>
      <c r="F33" s="18" t="s">
        <v>23</v>
      </c>
      <c r="G33" s="19">
        <v>0.94</v>
      </c>
      <c r="H33" s="19">
        <f>ROUND(E33*G33,2)</f>
        <v>29002.23</v>
      </c>
      <c r="I33" s="1"/>
      <c r="J33" s="1"/>
      <c r="K33" s="1"/>
      <c r="L33" s="1"/>
    </row>
    <row r="34" spans="1:12">
      <c r="A34" s="15" t="s">
        <v>3</v>
      </c>
      <c r="B34" s="16" t="s">
        <v>48</v>
      </c>
      <c r="C34" s="20" t="s">
        <v>31</v>
      </c>
      <c r="D34" s="21" t="s">
        <v>5</v>
      </c>
      <c r="E34" s="46">
        <v>30853.439999999999</v>
      </c>
      <c r="F34" s="18" t="s">
        <v>23</v>
      </c>
      <c r="G34" s="19">
        <v>2</v>
      </c>
      <c r="H34" s="19">
        <f>ROUND(E34*G34,2)</f>
        <v>61706.879999999997</v>
      </c>
      <c r="I34" s="1"/>
      <c r="J34" s="1"/>
      <c r="K34" s="1"/>
      <c r="L34" s="1"/>
    </row>
    <row r="35" spans="1:12">
      <c r="A35" s="15" t="s">
        <v>3</v>
      </c>
      <c r="B35" s="16" t="s">
        <v>91</v>
      </c>
      <c r="C35" s="20" t="s">
        <v>44</v>
      </c>
      <c r="D35" s="21" t="s">
        <v>45</v>
      </c>
      <c r="E35" s="17">
        <v>200</v>
      </c>
      <c r="F35" s="18" t="s">
        <v>26</v>
      </c>
      <c r="G35" s="19">
        <v>586.04</v>
      </c>
      <c r="H35" s="19">
        <f>ROUND(E35*G35,2)</f>
        <v>117208</v>
      </c>
      <c r="I35" s="1"/>
      <c r="J35" s="1"/>
      <c r="K35" s="1"/>
      <c r="L35" s="1"/>
    </row>
    <row r="36" spans="1:12">
      <c r="A36" s="68" t="s">
        <v>34</v>
      </c>
      <c r="B36" s="69"/>
      <c r="C36" s="69"/>
      <c r="D36" s="69"/>
      <c r="E36" s="69"/>
      <c r="F36" s="69"/>
      <c r="G36" s="70"/>
      <c r="H36" s="43">
        <f>SUM(H33:H35)</f>
        <v>207917.11</v>
      </c>
      <c r="I36" s="1"/>
      <c r="J36" s="1"/>
      <c r="K36" s="1"/>
      <c r="L36" s="1"/>
    </row>
    <row r="37" spans="1:12">
      <c r="A37" s="15"/>
      <c r="B37" s="16" t="s">
        <v>92</v>
      </c>
      <c r="C37" s="22"/>
      <c r="D37" s="25" t="s">
        <v>46</v>
      </c>
      <c r="E37" s="17"/>
      <c r="F37" s="18" t="s">
        <v>20</v>
      </c>
      <c r="G37" s="19" t="s">
        <v>20</v>
      </c>
      <c r="H37" s="19"/>
      <c r="I37" s="1"/>
      <c r="J37" s="1"/>
      <c r="K37" s="1"/>
      <c r="L37" s="1"/>
    </row>
    <row r="38" spans="1:12">
      <c r="A38" s="15" t="s">
        <v>3</v>
      </c>
      <c r="B38" s="16" t="s">
        <v>93</v>
      </c>
      <c r="C38" s="20" t="s">
        <v>31</v>
      </c>
      <c r="D38" s="21" t="s">
        <v>5</v>
      </c>
      <c r="E38" s="44">
        <v>30853.439999999999</v>
      </c>
      <c r="F38" s="18" t="s">
        <v>23</v>
      </c>
      <c r="G38" s="19">
        <v>2</v>
      </c>
      <c r="H38" s="19">
        <f>ROUND(E38*G38,2)</f>
        <v>61706.879999999997</v>
      </c>
      <c r="I38" s="1"/>
      <c r="J38" s="1"/>
      <c r="K38" s="1"/>
      <c r="L38" s="1"/>
    </row>
    <row r="39" spans="1:12" ht="25.5">
      <c r="A39" s="15" t="s">
        <v>3</v>
      </c>
      <c r="B39" s="16" t="s">
        <v>94</v>
      </c>
      <c r="C39" s="20" t="s">
        <v>49</v>
      </c>
      <c r="D39" s="21" t="s">
        <v>4</v>
      </c>
      <c r="E39" s="17">
        <f>E38*0.03</f>
        <v>925.6031999999999</v>
      </c>
      <c r="F39" s="18" t="s">
        <v>26</v>
      </c>
      <c r="G39" s="19">
        <v>585.29999999999995</v>
      </c>
      <c r="H39" s="19">
        <f>ROUND(E39*G39,2)</f>
        <v>541755.55000000005</v>
      </c>
      <c r="I39" s="1"/>
      <c r="J39" s="1"/>
      <c r="K39" s="1"/>
      <c r="L39" s="1"/>
    </row>
    <row r="40" spans="1:12">
      <c r="A40" s="62" t="s">
        <v>34</v>
      </c>
      <c r="B40" s="62"/>
      <c r="C40" s="62"/>
      <c r="D40" s="62"/>
      <c r="E40" s="62"/>
      <c r="F40" s="62"/>
      <c r="G40" s="62"/>
      <c r="H40" s="43">
        <f>SUM(H37:H39)</f>
        <v>603462.43000000005</v>
      </c>
    </row>
    <row r="41" spans="1:12">
      <c r="A41" s="23"/>
      <c r="B41" s="23"/>
      <c r="C41" s="23"/>
      <c r="D41" s="23"/>
      <c r="E41" s="23"/>
      <c r="F41" s="23"/>
      <c r="G41" s="23"/>
      <c r="H41" s="24"/>
    </row>
    <row r="42" spans="1:12">
      <c r="A42" s="62" t="s">
        <v>50</v>
      </c>
      <c r="B42" s="62"/>
      <c r="C42" s="62"/>
      <c r="D42" s="62"/>
      <c r="E42" s="62"/>
      <c r="F42" s="62"/>
      <c r="G42" s="63">
        <f>SUM(H40,H36,H31,H28,H20)</f>
        <v>831938.13</v>
      </c>
      <c r="H42" s="64"/>
    </row>
    <row r="43" spans="1:12" ht="15.75">
      <c r="A43" s="6"/>
      <c r="B43" s="6"/>
      <c r="C43" s="7"/>
      <c r="D43" s="7"/>
      <c r="E43" s="7"/>
      <c r="F43" s="8"/>
      <c r="G43" s="8"/>
      <c r="H43" s="8"/>
    </row>
    <row r="44" spans="1:12" ht="29.25" customHeight="1">
      <c r="A44" s="50" t="s">
        <v>96</v>
      </c>
      <c r="B44" s="50"/>
      <c r="C44" s="50"/>
      <c r="D44" s="50"/>
      <c r="E44" s="50"/>
      <c r="F44" s="50"/>
      <c r="G44" s="50"/>
      <c r="H44" s="50"/>
    </row>
    <row r="45" spans="1:12">
      <c r="A45" s="9"/>
      <c r="B45" s="10"/>
      <c r="C45" s="10"/>
      <c r="D45" s="10"/>
      <c r="E45" s="10"/>
      <c r="F45" s="11"/>
      <c r="G45" s="11"/>
      <c r="H45" s="11"/>
    </row>
    <row r="46" spans="1:12">
      <c r="A46" s="51" t="s">
        <v>6</v>
      </c>
      <c r="B46" s="51"/>
      <c r="C46" s="51"/>
      <c r="D46" s="51"/>
      <c r="E46" s="51"/>
      <c r="F46" s="51"/>
      <c r="G46" s="51"/>
      <c r="H46" s="51"/>
    </row>
    <row r="47" spans="1:12">
      <c r="A47" s="51" t="s">
        <v>51</v>
      </c>
      <c r="B47" s="51"/>
      <c r="C47" s="51"/>
      <c r="D47" s="51"/>
      <c r="E47" s="51"/>
      <c r="F47" s="51"/>
      <c r="G47" s="51"/>
      <c r="H47" s="51"/>
    </row>
    <row r="48" spans="1:12">
      <c r="A48" s="12"/>
      <c r="B48" s="12"/>
      <c r="C48" s="12"/>
      <c r="D48" s="12"/>
      <c r="E48" s="12"/>
      <c r="F48" s="12"/>
      <c r="G48" s="12"/>
      <c r="H48" s="12"/>
    </row>
    <row r="49" spans="1:8">
      <c r="A49" s="4"/>
      <c r="B49" s="4"/>
      <c r="C49" s="4"/>
      <c r="D49" s="4"/>
      <c r="E49" s="4"/>
      <c r="F49" s="4"/>
      <c r="G49" s="4"/>
      <c r="H49" s="4"/>
    </row>
    <row r="50" spans="1:8">
      <c r="E50" s="49" t="s">
        <v>101</v>
      </c>
      <c r="F50" s="49"/>
      <c r="G50" s="49"/>
    </row>
    <row r="51" spans="1:8">
      <c r="E51" s="5"/>
      <c r="F51" s="5"/>
      <c r="G51" s="5"/>
    </row>
    <row r="52" spans="1:8">
      <c r="E52" s="5"/>
      <c r="F52" s="5"/>
      <c r="G52" s="5"/>
    </row>
    <row r="54" spans="1:8">
      <c r="A54" s="49" t="s">
        <v>9</v>
      </c>
      <c r="B54" s="49"/>
      <c r="C54" s="49"/>
      <c r="D54" s="49"/>
      <c r="E54" s="49" t="s">
        <v>10</v>
      </c>
      <c r="F54" s="49"/>
      <c r="G54" s="49"/>
      <c r="H54" s="49"/>
    </row>
    <row r="55" spans="1:8" ht="15.75">
      <c r="A55" s="48" t="s">
        <v>77</v>
      </c>
      <c r="B55" s="48"/>
      <c r="C55" s="48"/>
      <c r="D55" s="48"/>
      <c r="E55" s="48" t="s">
        <v>7</v>
      </c>
      <c r="F55" s="48"/>
      <c r="G55" s="48"/>
      <c r="H55" s="48"/>
    </row>
    <row r="56" spans="1:8" ht="15.75">
      <c r="A56" s="48" t="s">
        <v>78</v>
      </c>
      <c r="B56" s="48"/>
      <c r="C56" s="48"/>
      <c r="D56" s="48"/>
      <c r="E56" s="48" t="s">
        <v>8</v>
      </c>
      <c r="F56" s="48"/>
      <c r="G56" s="48"/>
      <c r="H56" s="48"/>
    </row>
    <row r="57" spans="1:8" ht="15.75">
      <c r="A57" s="48" t="s">
        <v>76</v>
      </c>
      <c r="B57" s="48"/>
      <c r="C57" s="48"/>
      <c r="D57" s="48"/>
    </row>
    <row r="58" spans="1:8" ht="15.75">
      <c r="A58" s="48" t="s">
        <v>98</v>
      </c>
      <c r="B58" s="48"/>
      <c r="C58" s="48"/>
      <c r="D58" s="48"/>
    </row>
  </sheetData>
  <mergeCells count="29">
    <mergeCell ref="A42:F42"/>
    <mergeCell ref="G42:H42"/>
    <mergeCell ref="A17:H17"/>
    <mergeCell ref="A28:G28"/>
    <mergeCell ref="A31:G31"/>
    <mergeCell ref="A36:G36"/>
    <mergeCell ref="A40:G40"/>
    <mergeCell ref="A20:G20"/>
    <mergeCell ref="A13:H13"/>
    <mergeCell ref="A14:H14"/>
    <mergeCell ref="C1:H1"/>
    <mergeCell ref="C2:H2"/>
    <mergeCell ref="C3:H3"/>
    <mergeCell ref="C4:H4"/>
    <mergeCell ref="A11:H11"/>
    <mergeCell ref="A7:H7"/>
    <mergeCell ref="A9:H9"/>
    <mergeCell ref="A54:D54"/>
    <mergeCell ref="E54:H54"/>
    <mergeCell ref="A44:H44"/>
    <mergeCell ref="A46:H46"/>
    <mergeCell ref="A47:H47"/>
    <mergeCell ref="E50:G50"/>
    <mergeCell ref="A57:D57"/>
    <mergeCell ref="A58:D58"/>
    <mergeCell ref="A55:D55"/>
    <mergeCell ref="E55:H55"/>
    <mergeCell ref="E56:H56"/>
    <mergeCell ref="A56:D56"/>
  </mergeCells>
  <printOptions horizontalCentered="1"/>
  <pageMargins left="0.51181102362204722" right="0.51181102362204722" top="0.59055118110236227" bottom="0.59055118110236227" header="0" footer="0"/>
  <pageSetup paperSize="9" scale="7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42"/>
  <sheetViews>
    <sheetView tabSelected="1" topLeftCell="A13" workbookViewId="0">
      <selection activeCell="P16" sqref="P16"/>
    </sheetView>
  </sheetViews>
  <sheetFormatPr defaultRowHeight="15"/>
  <cols>
    <col min="1" max="1" width="6.28515625" style="31" customWidth="1"/>
    <col min="2" max="2" width="6.5703125" style="31" customWidth="1"/>
    <col min="3" max="3" width="18.5703125" style="31" customWidth="1"/>
    <col min="4" max="4" width="3" style="31" customWidth="1"/>
    <col min="5" max="5" width="8" style="31" customWidth="1"/>
    <col min="6" max="6" width="14.5703125" style="31" customWidth="1"/>
    <col min="7" max="7" width="14.7109375" style="31" customWidth="1"/>
    <col min="8" max="8" width="9.42578125" style="31" customWidth="1"/>
    <col min="9" max="9" width="7.42578125" style="31" customWidth="1"/>
    <col min="10" max="10" width="12.85546875" style="31" customWidth="1"/>
    <col min="11" max="11" width="10.7109375" style="31" customWidth="1"/>
    <col min="12" max="12" width="6.42578125" style="31" customWidth="1"/>
    <col min="13" max="16384" width="9.140625" style="31"/>
  </cols>
  <sheetData>
    <row r="1" spans="1:14">
      <c r="D1" s="90"/>
      <c r="E1" s="90"/>
      <c r="F1" s="90"/>
      <c r="G1" s="90"/>
      <c r="H1" s="90"/>
      <c r="I1" s="90"/>
      <c r="J1" s="90"/>
      <c r="K1" s="90"/>
      <c r="L1" s="90"/>
    </row>
    <row r="2" spans="1:14">
      <c r="D2" s="90"/>
      <c r="E2" s="90"/>
      <c r="F2" s="90"/>
      <c r="G2" s="90"/>
      <c r="H2" s="90"/>
      <c r="I2" s="90"/>
      <c r="J2" s="90"/>
      <c r="K2" s="90"/>
      <c r="L2" s="90"/>
    </row>
    <row r="3" spans="1:14">
      <c r="D3" s="90"/>
      <c r="E3" s="90"/>
      <c r="F3" s="90"/>
      <c r="G3" s="90"/>
      <c r="H3" s="90"/>
      <c r="I3" s="90"/>
      <c r="J3" s="90"/>
      <c r="K3" s="90"/>
      <c r="L3" s="90"/>
    </row>
    <row r="4" spans="1:14">
      <c r="D4" s="90"/>
      <c r="E4" s="90"/>
      <c r="F4" s="90"/>
      <c r="G4" s="90"/>
      <c r="H4" s="90"/>
      <c r="I4" s="90"/>
      <c r="J4" s="90"/>
      <c r="K4" s="90"/>
      <c r="L4" s="90"/>
    </row>
    <row r="5" spans="1:14">
      <c r="D5" s="32"/>
      <c r="E5" s="32"/>
      <c r="F5" s="32"/>
      <c r="G5" s="32"/>
      <c r="H5" s="32"/>
      <c r="I5" s="32"/>
      <c r="J5" s="32"/>
      <c r="K5" s="32"/>
      <c r="L5" s="32"/>
    </row>
    <row r="6" spans="1:14">
      <c r="A6" s="90" t="s">
        <v>71</v>
      </c>
      <c r="B6" s="90"/>
      <c r="C6" s="90"/>
      <c r="D6" s="90"/>
      <c r="E6" s="90"/>
      <c r="F6" s="90"/>
      <c r="G6" s="90"/>
      <c r="H6" s="90"/>
      <c r="I6" s="90"/>
      <c r="J6" s="90"/>
      <c r="K6" s="90"/>
      <c r="L6" s="90"/>
    </row>
    <row r="7" spans="1:14">
      <c r="A7" s="32"/>
      <c r="B7" s="32"/>
      <c r="C7" s="32"/>
      <c r="D7" s="32"/>
      <c r="E7" s="32"/>
      <c r="F7" s="32"/>
      <c r="G7" s="32"/>
      <c r="H7" s="32"/>
      <c r="I7" s="32"/>
      <c r="J7" s="32"/>
      <c r="K7" s="32"/>
      <c r="L7" s="32"/>
    </row>
    <row r="8" spans="1:14">
      <c r="A8" s="91" t="s">
        <v>54</v>
      </c>
      <c r="B8" s="91"/>
      <c r="C8" s="91"/>
      <c r="D8" s="91"/>
      <c r="E8" s="91"/>
      <c r="F8" s="91"/>
      <c r="G8" s="91"/>
      <c r="H8" s="91"/>
      <c r="I8" s="91"/>
      <c r="J8" s="91"/>
      <c r="K8" s="91"/>
      <c r="L8" s="91"/>
      <c r="M8" s="33"/>
      <c r="N8" s="33"/>
    </row>
    <row r="9" spans="1:14">
      <c r="A9" s="91"/>
      <c r="B9" s="91"/>
      <c r="C9" s="91"/>
      <c r="D9" s="91"/>
      <c r="E9" s="91"/>
      <c r="F9" s="91"/>
      <c r="G9" s="91"/>
      <c r="H9" s="91"/>
      <c r="I9" s="91"/>
      <c r="J9" s="91"/>
      <c r="K9" s="91"/>
      <c r="L9" s="91"/>
      <c r="M9" s="33"/>
      <c r="N9" s="33"/>
    </row>
    <row r="10" spans="1:14" ht="15" customHeight="1">
      <c r="A10" s="31" t="s">
        <v>55</v>
      </c>
      <c r="I10" s="92" t="s">
        <v>56</v>
      </c>
      <c r="J10" s="93"/>
      <c r="K10" s="94" t="s">
        <v>57</v>
      </c>
      <c r="L10" s="95"/>
    </row>
    <row r="11" spans="1:14">
      <c r="A11" s="31" t="s">
        <v>100</v>
      </c>
      <c r="I11" s="71" t="s">
        <v>58</v>
      </c>
      <c r="J11" s="72"/>
      <c r="K11" s="75">
        <v>42095</v>
      </c>
      <c r="L11" s="76"/>
    </row>
    <row r="12" spans="1:14">
      <c r="A12" s="31" t="s">
        <v>99</v>
      </c>
      <c r="I12" s="73"/>
      <c r="J12" s="74"/>
      <c r="K12" s="77"/>
      <c r="L12" s="78"/>
    </row>
    <row r="14" spans="1:14">
      <c r="A14" s="79" t="s">
        <v>59</v>
      </c>
      <c r="B14" s="80"/>
      <c r="C14" s="80"/>
      <c r="D14" s="80"/>
      <c r="E14" s="80"/>
      <c r="F14" s="80"/>
      <c r="G14" s="81"/>
      <c r="H14" s="34"/>
      <c r="I14" s="85" t="s">
        <v>60</v>
      </c>
      <c r="J14" s="85"/>
      <c r="K14" s="85"/>
      <c r="L14" s="85"/>
      <c r="M14" s="35"/>
      <c r="N14" s="35"/>
    </row>
    <row r="15" spans="1:14" ht="18" customHeight="1">
      <c r="A15" s="82"/>
      <c r="B15" s="83"/>
      <c r="C15" s="83"/>
      <c r="D15" s="83"/>
      <c r="E15" s="83"/>
      <c r="F15" s="83"/>
      <c r="G15" s="84"/>
      <c r="H15" s="34"/>
      <c r="I15" s="86" t="s">
        <v>61</v>
      </c>
      <c r="J15" s="86"/>
      <c r="K15" s="86"/>
      <c r="L15" s="86"/>
      <c r="M15" s="35"/>
      <c r="N15" s="35"/>
    </row>
    <row r="16" spans="1:14" ht="31.5" customHeight="1">
      <c r="I16" s="87" t="s">
        <v>75</v>
      </c>
      <c r="J16" s="88"/>
      <c r="K16" s="88"/>
      <c r="L16" s="89"/>
      <c r="M16" s="35"/>
      <c r="N16" s="35"/>
    </row>
    <row r="17" spans="1:13">
      <c r="A17" s="96" t="s">
        <v>2</v>
      </c>
      <c r="B17" s="96" t="s">
        <v>62</v>
      </c>
      <c r="C17" s="96"/>
      <c r="D17" s="96" t="s">
        <v>63</v>
      </c>
      <c r="E17" s="96"/>
      <c r="F17" s="36" t="s">
        <v>64</v>
      </c>
      <c r="G17" s="36"/>
      <c r="H17" s="97" t="s">
        <v>65</v>
      </c>
      <c r="I17" s="98"/>
      <c r="J17" s="99"/>
      <c r="K17" s="100" t="s">
        <v>17</v>
      </c>
      <c r="L17" s="101"/>
    </row>
    <row r="18" spans="1:13">
      <c r="A18" s="96"/>
      <c r="B18" s="96"/>
      <c r="C18" s="96"/>
      <c r="D18" s="96"/>
      <c r="E18" s="96"/>
      <c r="F18" s="86" t="s">
        <v>103</v>
      </c>
      <c r="G18" s="86"/>
      <c r="H18" s="107" t="s">
        <v>103</v>
      </c>
      <c r="I18" s="108"/>
      <c r="J18" s="109"/>
      <c r="K18" s="102"/>
      <c r="L18" s="103"/>
    </row>
    <row r="19" spans="1:13" ht="95.25" customHeight="1">
      <c r="A19" s="96"/>
      <c r="B19" s="96"/>
      <c r="C19" s="96"/>
      <c r="D19" s="96"/>
      <c r="E19" s="96"/>
      <c r="F19" s="37" t="s">
        <v>66</v>
      </c>
      <c r="G19" s="37" t="s">
        <v>104</v>
      </c>
      <c r="H19" s="104" t="s">
        <v>102</v>
      </c>
      <c r="I19" s="105"/>
      <c r="J19" s="47" t="s">
        <v>105</v>
      </c>
      <c r="K19" s="106"/>
      <c r="L19" s="99"/>
      <c r="M19" s="38"/>
    </row>
    <row r="20" spans="1:13" ht="15.75">
      <c r="A20" s="39"/>
      <c r="B20" s="124"/>
      <c r="C20" s="125"/>
      <c r="D20" s="124"/>
      <c r="E20" s="125"/>
      <c r="F20" s="126"/>
      <c r="G20" s="127"/>
      <c r="H20" s="104"/>
      <c r="I20" s="105"/>
      <c r="J20" s="37"/>
      <c r="K20" s="97"/>
      <c r="L20" s="128"/>
      <c r="M20" s="38"/>
    </row>
    <row r="21" spans="1:13">
      <c r="A21" s="110">
        <v>1</v>
      </c>
      <c r="B21" s="112" t="s">
        <v>73</v>
      </c>
      <c r="C21" s="113"/>
      <c r="D21" s="85" t="s">
        <v>74</v>
      </c>
      <c r="E21" s="85"/>
      <c r="F21" s="116">
        <v>1926.72</v>
      </c>
      <c r="G21" s="117"/>
      <c r="H21" s="85">
        <v>1926.72</v>
      </c>
      <c r="I21" s="85"/>
      <c r="J21" s="85"/>
      <c r="K21" s="118">
        <f>F21+H21</f>
        <v>3853.44</v>
      </c>
      <c r="L21" s="85"/>
    </row>
    <row r="22" spans="1:13" ht="40.5" customHeight="1">
      <c r="A22" s="111"/>
      <c r="B22" s="114"/>
      <c r="C22" s="115"/>
      <c r="D22" s="96" t="s">
        <v>67</v>
      </c>
      <c r="E22" s="96"/>
      <c r="F22" s="119">
        <f>'PLANILHA ORÇAMENTÁRIA'!G42/2</f>
        <v>415969.065</v>
      </c>
      <c r="G22" s="120"/>
      <c r="H22" s="121">
        <v>415969.06</v>
      </c>
      <c r="I22" s="121"/>
      <c r="J22" s="121"/>
      <c r="K22" s="121">
        <f>F22+H22</f>
        <v>831938.125</v>
      </c>
      <c r="L22" s="121"/>
    </row>
    <row r="23" spans="1:13">
      <c r="A23" s="134"/>
      <c r="B23" s="112"/>
      <c r="C23" s="113"/>
      <c r="D23" s="85"/>
      <c r="E23" s="85"/>
      <c r="F23" s="136"/>
      <c r="G23" s="137"/>
      <c r="H23" s="138"/>
      <c r="I23" s="85"/>
      <c r="J23" s="85"/>
      <c r="K23" s="118"/>
      <c r="L23" s="85"/>
    </row>
    <row r="24" spans="1:13">
      <c r="A24" s="135"/>
      <c r="B24" s="114"/>
      <c r="C24" s="115"/>
      <c r="D24" s="96"/>
      <c r="E24" s="96"/>
      <c r="F24" s="122"/>
      <c r="G24" s="122"/>
      <c r="H24" s="123"/>
      <c r="I24" s="123"/>
      <c r="J24" s="123"/>
      <c r="K24" s="123"/>
      <c r="L24" s="123"/>
    </row>
    <row r="25" spans="1:13">
      <c r="A25" s="110"/>
      <c r="B25" s="112"/>
      <c r="C25" s="113"/>
      <c r="D25" s="85"/>
      <c r="E25" s="85"/>
      <c r="F25" s="136"/>
      <c r="G25" s="137"/>
      <c r="H25" s="138"/>
      <c r="I25" s="85"/>
      <c r="J25" s="85"/>
      <c r="K25" s="118"/>
      <c r="L25" s="85"/>
    </row>
    <row r="26" spans="1:13">
      <c r="A26" s="111"/>
      <c r="B26" s="114"/>
      <c r="C26" s="115"/>
      <c r="D26" s="85"/>
      <c r="E26" s="85"/>
      <c r="F26" s="122"/>
      <c r="G26" s="122"/>
      <c r="H26" s="123"/>
      <c r="I26" s="123"/>
      <c r="J26" s="123"/>
      <c r="K26" s="123"/>
      <c r="L26" s="123"/>
    </row>
    <row r="27" spans="1:13">
      <c r="A27" s="110"/>
      <c r="B27" s="112"/>
      <c r="C27" s="113"/>
      <c r="D27" s="85"/>
      <c r="E27" s="85"/>
      <c r="F27" s="136"/>
      <c r="G27" s="137"/>
      <c r="H27" s="138"/>
      <c r="I27" s="85"/>
      <c r="J27" s="85"/>
      <c r="K27" s="118"/>
      <c r="L27" s="85"/>
    </row>
    <row r="28" spans="1:13">
      <c r="A28" s="111"/>
      <c r="B28" s="114"/>
      <c r="C28" s="115"/>
      <c r="D28" s="85"/>
      <c r="E28" s="85"/>
      <c r="F28" s="122"/>
      <c r="G28" s="122"/>
      <c r="H28" s="123"/>
      <c r="I28" s="123"/>
      <c r="J28" s="123"/>
      <c r="K28" s="123"/>
      <c r="L28" s="123"/>
    </row>
    <row r="29" spans="1:13">
      <c r="A29" s="110"/>
      <c r="B29" s="112"/>
      <c r="C29" s="113"/>
      <c r="D29" s="97"/>
      <c r="E29" s="128"/>
      <c r="F29" s="129"/>
      <c r="G29" s="130"/>
      <c r="H29" s="131"/>
      <c r="I29" s="132"/>
      <c r="J29" s="133"/>
      <c r="K29" s="131"/>
      <c r="L29" s="133"/>
    </row>
    <row r="30" spans="1:13">
      <c r="A30" s="111"/>
      <c r="B30" s="114"/>
      <c r="C30" s="115"/>
      <c r="D30" s="97"/>
      <c r="E30" s="128"/>
      <c r="F30" s="139"/>
      <c r="G30" s="140"/>
      <c r="H30" s="131"/>
      <c r="I30" s="132"/>
      <c r="J30" s="133"/>
      <c r="K30" s="131"/>
      <c r="L30" s="133"/>
    </row>
    <row r="31" spans="1:13">
      <c r="A31" s="141"/>
      <c r="B31" s="142"/>
      <c r="C31" s="142"/>
      <c r="D31" s="142"/>
      <c r="E31" s="143"/>
      <c r="F31" s="131"/>
      <c r="G31" s="133"/>
      <c r="H31" s="131"/>
      <c r="I31" s="132"/>
      <c r="J31" s="133"/>
      <c r="K31" s="131"/>
      <c r="L31" s="133"/>
    </row>
    <row r="32" spans="1:13">
      <c r="A32" s="97" t="s">
        <v>68</v>
      </c>
      <c r="B32" s="147"/>
      <c r="C32" s="147"/>
      <c r="D32" s="147"/>
      <c r="E32" s="128"/>
      <c r="F32" s="146">
        <v>400000</v>
      </c>
      <c r="G32" s="85"/>
      <c r="H32" s="146">
        <v>400000</v>
      </c>
      <c r="I32" s="85"/>
      <c r="J32" s="85"/>
      <c r="K32" s="123">
        <f>H32+F32</f>
        <v>800000</v>
      </c>
      <c r="L32" s="123"/>
    </row>
    <row r="33" spans="1:12">
      <c r="A33" s="85" t="s">
        <v>69</v>
      </c>
      <c r="B33" s="85"/>
      <c r="C33" s="85"/>
      <c r="D33" s="85"/>
      <c r="E33" s="85"/>
      <c r="F33" s="146">
        <f>F34-F32</f>
        <v>15969.065000000002</v>
      </c>
      <c r="G33" s="85"/>
      <c r="H33" s="146">
        <v>15969.06</v>
      </c>
      <c r="I33" s="85"/>
      <c r="J33" s="85"/>
      <c r="K33" s="146">
        <f>H33+F33</f>
        <v>31938.125</v>
      </c>
      <c r="L33" s="85"/>
    </row>
    <row r="34" spans="1:12">
      <c r="A34" s="85" t="s">
        <v>17</v>
      </c>
      <c r="B34" s="85"/>
      <c r="C34" s="85"/>
      <c r="D34" s="85"/>
      <c r="E34" s="85"/>
      <c r="F34" s="146">
        <f>SUM(F30,F28,F26,F24,F22)</f>
        <v>415969.065</v>
      </c>
      <c r="G34" s="85"/>
      <c r="H34" s="146">
        <f>H33+H32</f>
        <v>415969.06</v>
      </c>
      <c r="I34" s="85"/>
      <c r="J34" s="85"/>
      <c r="K34" s="146">
        <f>SUM(K32:L33)</f>
        <v>831938.125</v>
      </c>
      <c r="L34" s="85"/>
    </row>
    <row r="35" spans="1:12">
      <c r="A35" s="144"/>
      <c r="B35" s="144"/>
      <c r="C35" s="144"/>
      <c r="D35" s="144"/>
      <c r="E35" s="144"/>
      <c r="F35" s="144"/>
      <c r="G35" s="144"/>
      <c r="H35" s="144"/>
      <c r="I35" s="144"/>
      <c r="J35" s="144"/>
      <c r="K35" s="144"/>
      <c r="L35" s="144"/>
    </row>
    <row r="36" spans="1:12">
      <c r="A36" s="145" t="s">
        <v>106</v>
      </c>
      <c r="B36" s="145"/>
      <c r="C36" s="145"/>
      <c r="D36" s="145"/>
      <c r="E36" s="145"/>
      <c r="F36" s="145"/>
      <c r="G36" s="145"/>
      <c r="H36" s="145"/>
      <c r="I36" s="145"/>
      <c r="J36" s="145"/>
      <c r="K36" s="145"/>
      <c r="L36" s="145"/>
    </row>
    <row r="38" spans="1:12">
      <c r="E38" s="90" t="s">
        <v>70</v>
      </c>
      <c r="F38" s="90"/>
      <c r="G38" s="90"/>
      <c r="H38" s="90"/>
      <c r="I38" s="90"/>
    </row>
    <row r="39" spans="1:12">
      <c r="E39" s="90" t="s">
        <v>80</v>
      </c>
      <c r="F39" s="90"/>
      <c r="G39" s="90"/>
      <c r="H39" s="90"/>
      <c r="I39" s="90"/>
    </row>
    <row r="40" spans="1:12">
      <c r="E40" s="90" t="s">
        <v>78</v>
      </c>
      <c r="F40" s="90"/>
      <c r="G40" s="90"/>
      <c r="H40" s="90"/>
      <c r="I40" s="90"/>
    </row>
    <row r="41" spans="1:12">
      <c r="E41" s="90" t="s">
        <v>76</v>
      </c>
      <c r="F41" s="90"/>
      <c r="G41" s="90"/>
      <c r="H41" s="90"/>
      <c r="I41" s="90"/>
    </row>
    <row r="42" spans="1:12">
      <c r="E42" s="90" t="s">
        <v>97</v>
      </c>
      <c r="F42" s="90"/>
      <c r="G42" s="90"/>
      <c r="H42" s="90"/>
      <c r="I42" s="90"/>
    </row>
  </sheetData>
  <mergeCells count="101">
    <mergeCell ref="E42:I42"/>
    <mergeCell ref="A6:L6"/>
    <mergeCell ref="A31:E31"/>
    <mergeCell ref="F31:G31"/>
    <mergeCell ref="H31:J31"/>
    <mergeCell ref="A35:L35"/>
    <mergeCell ref="A36:L36"/>
    <mergeCell ref="E38:I38"/>
    <mergeCell ref="E39:I39"/>
    <mergeCell ref="E40:I40"/>
    <mergeCell ref="E41:I41"/>
    <mergeCell ref="A33:E33"/>
    <mergeCell ref="F33:G33"/>
    <mergeCell ref="H33:J33"/>
    <mergeCell ref="K33:L33"/>
    <mergeCell ref="A34:E34"/>
    <mergeCell ref="F34:G34"/>
    <mergeCell ref="H34:J34"/>
    <mergeCell ref="K34:L34"/>
    <mergeCell ref="A32:E32"/>
    <mergeCell ref="F32:G32"/>
    <mergeCell ref="H32:J32"/>
    <mergeCell ref="K32:L32"/>
    <mergeCell ref="K31:L31"/>
    <mergeCell ref="K29:L29"/>
    <mergeCell ref="D30:E30"/>
    <mergeCell ref="F30:G30"/>
    <mergeCell ref="H30:J30"/>
    <mergeCell ref="K30:L30"/>
    <mergeCell ref="K27:L27"/>
    <mergeCell ref="D28:E28"/>
    <mergeCell ref="F28:G28"/>
    <mergeCell ref="H28:J28"/>
    <mergeCell ref="K28:L28"/>
    <mergeCell ref="K25:L25"/>
    <mergeCell ref="D26:E26"/>
    <mergeCell ref="F26:G26"/>
    <mergeCell ref="H26:J26"/>
    <mergeCell ref="K26:L26"/>
    <mergeCell ref="A27:A28"/>
    <mergeCell ref="B27:C28"/>
    <mergeCell ref="D27:E27"/>
    <mergeCell ref="F27:G27"/>
    <mergeCell ref="H27:J27"/>
    <mergeCell ref="A25:A26"/>
    <mergeCell ref="B25:C26"/>
    <mergeCell ref="D25:E25"/>
    <mergeCell ref="F25:G25"/>
    <mergeCell ref="H25:J25"/>
    <mergeCell ref="A29:A30"/>
    <mergeCell ref="B29:C30"/>
    <mergeCell ref="D29:E29"/>
    <mergeCell ref="F29:G29"/>
    <mergeCell ref="H29:J29"/>
    <mergeCell ref="A23:A24"/>
    <mergeCell ref="B23:C24"/>
    <mergeCell ref="D23:E23"/>
    <mergeCell ref="F23:G23"/>
    <mergeCell ref="H23:J23"/>
    <mergeCell ref="K23:L23"/>
    <mergeCell ref="D24:E24"/>
    <mergeCell ref="F24:G24"/>
    <mergeCell ref="H24:J24"/>
    <mergeCell ref="K24:L24"/>
    <mergeCell ref="B20:C20"/>
    <mergeCell ref="D20:E20"/>
    <mergeCell ref="F20:G20"/>
    <mergeCell ref="H20:I20"/>
    <mergeCell ref="K20:L20"/>
    <mergeCell ref="A21:A22"/>
    <mergeCell ref="B21:C22"/>
    <mergeCell ref="D21:E21"/>
    <mergeCell ref="F21:G21"/>
    <mergeCell ref="H21:J21"/>
    <mergeCell ref="K21:L21"/>
    <mergeCell ref="D22:E22"/>
    <mergeCell ref="F22:G22"/>
    <mergeCell ref="H22:J22"/>
    <mergeCell ref="K22:L22"/>
    <mergeCell ref="A17:A19"/>
    <mergeCell ref="B17:C19"/>
    <mergeCell ref="D17:E19"/>
    <mergeCell ref="H17:J17"/>
    <mergeCell ref="K17:L18"/>
    <mergeCell ref="F18:G18"/>
    <mergeCell ref="H19:I19"/>
    <mergeCell ref="K19:L19"/>
    <mergeCell ref="H18:J18"/>
    <mergeCell ref="I11:J12"/>
    <mergeCell ref="K11:L12"/>
    <mergeCell ref="A14:G15"/>
    <mergeCell ref="I14:L14"/>
    <mergeCell ref="I15:L15"/>
    <mergeCell ref="I16:L16"/>
    <mergeCell ref="D1:L1"/>
    <mergeCell ref="D2:L2"/>
    <mergeCell ref="D3:L3"/>
    <mergeCell ref="D4:L4"/>
    <mergeCell ref="A8:L9"/>
    <mergeCell ref="I10:J10"/>
    <mergeCell ref="K10:L10"/>
  </mergeCells>
  <pageMargins left="0.511811024" right="0.511811024" top="0.78740157499999996" bottom="0.78740157499999996" header="0.31496062000000002" footer="0.31496062000000002"/>
  <pageSetup paperSize="9"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511811024" right="0.511811024" top="0.78740157499999996" bottom="0.78740157499999996" header="0.31496062000000002" footer="0.31496062000000002"/>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PLANILHA ORÇAMENTÁRIA</vt:lpstr>
      <vt:lpstr>CRONOGRAMA</vt:lpstr>
      <vt:lpstr>Plan3</vt:lpstr>
      <vt:lpstr>'PLANILHA ORÇAMENTÁRIA'!Area_de_impressao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JULIO</dc:creator>
  <cp:lastModifiedBy>Julio</cp:lastModifiedBy>
  <cp:lastPrinted>2015-05-07T13:36:10Z</cp:lastPrinted>
  <dcterms:created xsi:type="dcterms:W3CDTF">2014-03-24T12:56:19Z</dcterms:created>
  <dcterms:modified xsi:type="dcterms:W3CDTF">2015-05-07T14:18:48Z</dcterms:modified>
</cp:coreProperties>
</file>