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8.03.28_Reforma - Rua Theodosio P da Silva, 536\"/>
    </mc:Choice>
  </mc:AlternateContent>
  <bookViews>
    <workbookView xWindow="0" yWindow="0" windowWidth="11625" windowHeight="2955" tabRatio="977"/>
  </bookViews>
  <sheets>
    <sheet name="Planilha " sheetId="1" r:id="rId1"/>
    <sheet name="Plan3" sheetId="2" r:id="rId2"/>
  </sheets>
  <definedNames>
    <definedName name="_xlnm.Print_Area" localSheetId="0">'Planilha '!$A$1:$G$81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7" i="1" l="1"/>
  <c r="G32" i="1"/>
  <c r="G59" i="1" l="1"/>
  <c r="G58" i="1"/>
  <c r="G60" i="1" s="1"/>
  <c r="G54" i="1"/>
  <c r="G55" i="1" s="1"/>
  <c r="G51" i="1"/>
  <c r="G50" i="1"/>
  <c r="G36" i="1"/>
  <c r="G35" i="1"/>
  <c r="G34" i="1"/>
  <c r="G33" i="1"/>
  <c r="G31" i="1"/>
  <c r="G28" i="1"/>
  <c r="G27" i="1"/>
  <c r="G26" i="1"/>
  <c r="G25" i="1"/>
  <c r="G24" i="1"/>
  <c r="G21" i="1"/>
  <c r="G20" i="1"/>
  <c r="G17" i="1"/>
  <c r="G18" i="1" s="1"/>
  <c r="G14" i="1"/>
  <c r="G13" i="1"/>
  <c r="G12" i="1"/>
  <c r="G11" i="1"/>
  <c r="G29" i="1" l="1"/>
  <c r="G15" i="1"/>
  <c r="G61" i="1" s="1"/>
  <c r="G62" i="1" s="1"/>
  <c r="G38" i="1"/>
  <c r="G22" i="1"/>
  <c r="G52" i="1"/>
  <c r="G63" i="1" l="1"/>
</calcChain>
</file>

<file path=xl/sharedStrings.xml><?xml version="1.0" encoding="utf-8"?>
<sst xmlns="http://schemas.openxmlformats.org/spreadsheetml/2006/main" count="152" uniqueCount="110">
  <si>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</si>
  <si>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</si>
  <si>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</si>
  <si>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</si>
  <si>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</si>
  <si>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</si>
  <si>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</si>
  <si>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</si>
  <si>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</si>
  <si>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</si>
  <si>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</si>
  <si>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</si>
  <si>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</si>
  <si>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</si>
  <si>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</si>
  <si>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</si>
  <si>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</si>
  <si>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</si>
  <si>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</si>
  <si>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</si>
  <si>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</si>
  <si>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</si>
  <si>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</si>
  <si>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</si>
  <si>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</si>
  <si>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</si>
  <si>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</si>
  <si>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</si>
  <si>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</si>
  <si>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</si>
  <si>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</si>
  <si>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</si>
  <si>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</si>
  <si>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</si>
  <si>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</si>
  <si>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</si>
  <si>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</si>
  <si>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</si>
  <si>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</si>
  <si>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</si>
  <si>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</si>
  <si>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</si>
  <si>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5.3</t>
  </si>
  <si>
    <t>Piso cerâmico esmaltado PEI - 4 resistência química A, para áreas internas sujeitas à lavagem frequente, assentado com argamassa colante industrializada (incluso rejuntamento)</t>
  </si>
  <si>
    <t>5.4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</si>
  <si>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</si>
  <si>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</si>
  <si>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</si>
  <si>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</si>
  <si>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</si>
  <si>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</si>
  <si>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Solda preparada – 3070</t>
  </si>
  <si>
    <t>Kg</t>
  </si>
  <si>
    <t>SINAPI 88317</t>
  </si>
  <si>
    <t>Soldador c/ encargos complementares</t>
  </si>
  <si>
    <t>h</t>
  </si>
  <si>
    <t>SINAPI 88315</t>
  </si>
  <si>
    <t>Serralheiro c/ encargos complementares</t>
  </si>
  <si>
    <t>CPOS 24.20.020</t>
  </si>
  <si>
    <t>PINTURA</t>
  </si>
  <si>
    <t>CPOS 33.02.060</t>
  </si>
  <si>
    <t>7.1</t>
  </si>
  <si>
    <t>Massa corrida PVA 2 demãos em paredes (interna e externa)</t>
  </si>
  <si>
    <t>SERVIÇOS COMPLEMENTARES</t>
  </si>
  <si>
    <t>CPOS 05.07.050</t>
  </si>
  <si>
    <t>8.1</t>
  </si>
  <si>
    <t>Remoção manual de entulho c/ caçamba metálica</t>
  </si>
  <si>
    <t>8.2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</si>
  <si>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</si>
  <si>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</si>
  <si>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</si>
  <si>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</si>
  <si>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</si>
  <si>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</si>
  <si>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</si>
  <si>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</si>
  <si>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</si>
  <si>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Obra : Reparo de residência danificada por rompimento de rede de água</t>
  </si>
  <si>
    <t>Cidade : Birigui</t>
  </si>
  <si>
    <t>SINAPI 9537</t>
  </si>
  <si>
    <t>Aplicação manual de pintura com tinta látex PVA em paredes e tetos, duas demãos</t>
  </si>
  <si>
    <t>SINAPI 88486</t>
  </si>
  <si>
    <t>_______________________________</t>
  </si>
  <si>
    <t xml:space="preserve"> </t>
  </si>
  <si>
    <t xml:space="preserve">                      Arqtº  MILTON LOT JUNIOR</t>
  </si>
  <si>
    <t xml:space="preserve">                      Secretário de Obras</t>
  </si>
  <si>
    <t xml:space="preserve">                      _____________________________________</t>
  </si>
  <si>
    <t>Execução de rodapé</t>
  </si>
  <si>
    <t>COBERTURA</t>
  </si>
  <si>
    <t>CPOS 18.06.023</t>
  </si>
  <si>
    <t>CPOS 18.06.022</t>
  </si>
  <si>
    <t>SIURB 79656</t>
  </si>
  <si>
    <t>Local : Rua Theodósio P. da Silva, 536 – Jd. São  Braz II.</t>
  </si>
  <si>
    <t>Proprietário : Elizabeth Mendes</t>
  </si>
  <si>
    <t>Retirada de esquadria metálica (portão metálico de 4,50m x 2,25m)</t>
  </si>
  <si>
    <t>6.2</t>
  </si>
  <si>
    <t>Retirada de esquadria metálica (portão metálico de 1,50m x 2,25m)</t>
  </si>
  <si>
    <t>Recolocação de esquadrias metálicas portão de metalon 1,00m x 2,25m</t>
  </si>
  <si>
    <t>Recolocação de esquadrias metálicas portão de metalon 4,50m x 2,25m</t>
  </si>
  <si>
    <t>Birigui, 05 de Abril de 2.018</t>
  </si>
  <si>
    <t>5.6</t>
  </si>
  <si>
    <t>5.7</t>
  </si>
  <si>
    <t>4.3</t>
  </si>
  <si>
    <t>4.4</t>
  </si>
  <si>
    <t>4.5</t>
  </si>
  <si>
    <t>3.2</t>
  </si>
  <si>
    <t>Revisão geral da cobertura em telha cerâmica romana</t>
  </si>
  <si>
    <t>SIURB 06-80-01</t>
  </si>
  <si>
    <t>Fontes: Tabela SINAPI Fevereiro/2018; SIURB; Boletim CPOS 171; Revista Construção PINI</t>
  </si>
  <si>
    <t>(Treze Mil Setecentos e Quarenta e Dois Reais e Sessenta e Oito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</si>
</sst>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  <numFmt numFmtId="166" formatCode="#,##0.000\ ;&quot; (&quot;#,##0.000\);&quot; -&quot;#.0\ ;@\ 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93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165" fontId="5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vertical="center" wrapText="1"/>
    </xf>
    <xf numFmtId="0" fontId="5" fillId="0" borderId="1" xfId="4" applyFont="1" applyBorder="1" applyAlignment="1" applyProtection="1">
      <alignment wrapText="1"/>
    </xf>
    <xf numFmtId="165" fontId="4" fillId="0" borderId="1" xfId="2" applyFont="1" applyBorder="1" applyAlignment="1" applyProtection="1">
      <alignment horizontal="right" vertic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5" fontId="5" fillId="0" borderId="1" xfId="2" applyFont="1" applyBorder="1" applyAlignment="1" applyProtection="1">
      <alignment horizontal="right" vertical="center"/>
    </xf>
    <xf numFmtId="0" fontId="1" fillId="4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4" borderId="4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3" xfId="0" applyFont="1" applyFill="1" applyBorder="1"/>
    <xf numFmtId="0" fontId="1" fillId="4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0" fontId="0" fillId="0" borderId="11" xfId="0" applyFont="1" applyBorder="1"/>
    <xf numFmtId="0" fontId="4" fillId="0" borderId="11" xfId="4" applyFont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165" fontId="4" fillId="0" borderId="9" xfId="2" applyFont="1" applyBorder="1" applyAlignment="1" applyProtection="1">
      <alignment horizontal="center" vertical="center"/>
    </xf>
    <xf numFmtId="0" fontId="1" fillId="4" borderId="1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166" fontId="4" fillId="0" borderId="1" xfId="1" applyNumberFormat="1" applyFont="1" applyBorder="1" applyAlignment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165" fontId="5" fillId="0" borderId="19" xfId="2" applyFont="1" applyBorder="1" applyAlignment="1" applyProtection="1">
      <alignment horizontal="right" vertical="center"/>
    </xf>
    <xf numFmtId="165" fontId="5" fillId="0" borderId="20" xfId="2" applyFont="1" applyBorder="1" applyAlignment="1" applyProtection="1">
      <alignment horizontal="right" vertical="center"/>
    </xf>
    <xf numFmtId="165" fontId="5" fillId="0" borderId="21" xfId="2" applyFont="1" applyBorder="1" applyAlignment="1" applyProtection="1">
      <alignment horizontal="center" vertical="center"/>
    </xf>
    <xf numFmtId="43" fontId="0" fillId="0" borderId="0" xfId="0" applyNumberFormat="1"/>
    <xf numFmtId="164" fontId="4" fillId="0" borderId="1" xfId="1" applyFont="1" applyFill="1" applyBorder="1" applyAlignment="1">
      <alignment horizontal="center" vertical="center"/>
    </xf>
    <xf numFmtId="165" fontId="5" fillId="0" borderId="9" xfId="2" applyFont="1" applyFill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153521</xdr:colOff>
      <xdr:row>0</xdr:row>
      <xdr:rowOff>64995</xdr:rowOff>
    </xdr:from>
    <xdr:to>
      <xdr:col>6</xdr:col>
      <xdr:colOff>639295</xdr:colOff>
      <xdr:row>2</xdr:row>
      <xdr:rowOff>182735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21" y="64995"/>
          <a:ext cx="7857296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181292</xdr:colOff>
      <xdr:row>39</xdr:row>
      <xdr:rowOff>66943</xdr:rowOff>
    </xdr:from>
    <xdr:to>
      <xdr:col>6</xdr:col>
      <xdr:colOff>667066</xdr:colOff>
      <xdr:row>41</xdr:row>
      <xdr:rowOff>184683</xdr:rowOff>
    </xdr:to>
    <xdr:pic>
      <xdr:nvPicPr>
        <xdr:cNvPr id="3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292" y="8424095"/>
          <a:ext cx="11253165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abSelected="1" view="pageBreakPreview" topLeftCell="B31" zoomScale="85" zoomScaleNormal="115" zoomScaleSheetLayoutView="85" workbookViewId="0">
      <selection activeCell="C64" sqref="C64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51"/>
      <c r="B1" s="52"/>
      <c r="C1" s="52"/>
      <c r="D1" s="52"/>
      <c r="E1" s="52"/>
      <c r="F1" s="52"/>
      <c r="G1" s="69"/>
    </row>
    <row r="2" spans="1:8" ht="15">
      <c r="A2" s="53"/>
      <c r="B2" s="35"/>
      <c r="C2" s="35"/>
      <c r="D2" s="35"/>
      <c r="E2" s="35"/>
      <c r="F2" s="35"/>
      <c r="G2" s="70"/>
    </row>
    <row r="3" spans="1:8" ht="15">
      <c r="A3" s="54"/>
      <c r="B3" s="50"/>
      <c r="C3" s="50"/>
      <c r="D3" s="50"/>
      <c r="E3" s="50"/>
      <c r="F3" s="50"/>
      <c r="G3" s="71"/>
    </row>
    <row r="4" spans="1:8" ht="20.25">
      <c r="A4" s="91" t="s">
        <v>0</v>
      </c>
      <c r="B4" s="91"/>
      <c r="C4" s="91"/>
      <c r="D4" s="91"/>
      <c r="E4" s="91"/>
      <c r="F4" s="91"/>
      <c r="G4" s="91"/>
    </row>
    <row r="5" spans="1:8" ht="18.75">
      <c r="A5" s="92" t="s">
        <v>77</v>
      </c>
      <c r="B5" s="92"/>
      <c r="C5" s="92"/>
      <c r="D5" s="92"/>
      <c r="E5" s="92"/>
      <c r="F5" s="92"/>
      <c r="G5" s="92"/>
    </row>
    <row r="6" spans="1:8" ht="18.75">
      <c r="A6" s="92" t="s">
        <v>92</v>
      </c>
      <c r="B6" s="92"/>
      <c r="C6" s="92"/>
      <c r="D6" s="92"/>
      <c r="E6" s="92"/>
      <c r="F6" s="92"/>
      <c r="G6" s="92"/>
    </row>
    <row r="7" spans="1:8" ht="18.75">
      <c r="A7" s="92" t="s">
        <v>93</v>
      </c>
      <c r="B7" s="92"/>
      <c r="C7" s="92"/>
      <c r="D7" s="92"/>
      <c r="E7" s="92"/>
      <c r="F7" s="92"/>
      <c r="G7" s="92"/>
    </row>
    <row r="8" spans="1:8" ht="18.75">
      <c r="A8" s="92" t="s">
        <v>78</v>
      </c>
      <c r="B8" s="92"/>
      <c r="C8" s="92"/>
      <c r="D8" s="92"/>
      <c r="E8" s="92"/>
      <c r="F8" s="92"/>
      <c r="G8" s="92"/>
    </row>
    <row r="9" spans="1:8" ht="15" customHeight="1">
      <c r="A9" s="55" t="s">
        <v>1</v>
      </c>
      <c r="B9" s="36" t="s">
        <v>2</v>
      </c>
      <c r="C9" s="37" t="s">
        <v>3</v>
      </c>
      <c r="D9" s="36" t="s">
        <v>4</v>
      </c>
      <c r="E9" s="38" t="s">
        <v>5</v>
      </c>
      <c r="F9" s="39" t="s">
        <v>6</v>
      </c>
      <c r="G9" s="56" t="s">
        <v>7</v>
      </c>
    </row>
    <row r="10" spans="1:8" ht="15" customHeight="1">
      <c r="A10" s="57"/>
      <c r="B10" s="4">
        <v>1</v>
      </c>
      <c r="C10" s="5" t="s">
        <v>8</v>
      </c>
      <c r="D10" s="6"/>
      <c r="E10" s="7"/>
      <c r="F10" s="8"/>
      <c r="G10" s="72"/>
    </row>
    <row r="11" spans="1:8">
      <c r="A11" s="58" t="s">
        <v>9</v>
      </c>
      <c r="B11" s="6" t="s">
        <v>10</v>
      </c>
      <c r="C11" s="9" t="s">
        <v>11</v>
      </c>
      <c r="D11" s="6" t="s">
        <v>12</v>
      </c>
      <c r="E11" s="7">
        <v>83.17</v>
      </c>
      <c r="F11" s="8">
        <v>7.6</v>
      </c>
      <c r="G11" s="68">
        <f>ROUND(E11*F11,2)</f>
        <v>632.09</v>
      </c>
    </row>
    <row r="12" spans="1:8">
      <c r="A12" s="58" t="s">
        <v>13</v>
      </c>
      <c r="B12" s="6" t="s">
        <v>14</v>
      </c>
      <c r="C12" s="9" t="s">
        <v>15</v>
      </c>
      <c r="D12" s="6" t="s">
        <v>16</v>
      </c>
      <c r="E12" s="7">
        <v>69.52</v>
      </c>
      <c r="F12" s="8">
        <v>1.91</v>
      </c>
      <c r="G12" s="68">
        <f>ROUND(E12*F12,2)</f>
        <v>132.78</v>
      </c>
    </row>
    <row r="13" spans="1:8">
      <c r="A13" s="58" t="s">
        <v>17</v>
      </c>
      <c r="B13" s="6" t="s">
        <v>18</v>
      </c>
      <c r="C13" s="9" t="s">
        <v>19</v>
      </c>
      <c r="D13" s="6" t="s">
        <v>20</v>
      </c>
      <c r="E13" s="81">
        <v>4.1589999999999998</v>
      </c>
      <c r="F13" s="8">
        <v>139.47999999999999</v>
      </c>
      <c r="G13" s="68">
        <f>ROUND(E13*F13,2)</f>
        <v>580.1</v>
      </c>
    </row>
    <row r="14" spans="1:8">
      <c r="A14" s="58" t="s">
        <v>17</v>
      </c>
      <c r="B14" s="10" t="s">
        <v>21</v>
      </c>
      <c r="C14" s="11" t="s">
        <v>22</v>
      </c>
      <c r="D14" s="12" t="s">
        <v>20</v>
      </c>
      <c r="E14" s="12">
        <v>1.4</v>
      </c>
      <c r="F14" s="8">
        <v>139.47999999999999</v>
      </c>
      <c r="G14" s="68">
        <f>ROUND(E14*F14,2)</f>
        <v>195.27</v>
      </c>
    </row>
    <row r="15" spans="1:8" ht="15" customHeight="1">
      <c r="A15" s="89" t="s">
        <v>23</v>
      </c>
      <c r="B15" s="90"/>
      <c r="C15" s="90"/>
      <c r="D15" s="90"/>
      <c r="E15" s="90"/>
      <c r="F15" s="90"/>
      <c r="G15" s="73">
        <f>ROUND(SUM(G11:G14),2)</f>
        <v>1540.24</v>
      </c>
      <c r="H15" s="86"/>
    </row>
    <row r="16" spans="1:8" ht="15" customHeight="1">
      <c r="A16" s="57"/>
      <c r="B16" s="4">
        <v>2</v>
      </c>
      <c r="C16" s="15" t="s">
        <v>24</v>
      </c>
      <c r="D16" s="6"/>
      <c r="E16" s="7"/>
      <c r="F16" s="8"/>
      <c r="G16" s="68"/>
    </row>
    <row r="17" spans="1:8">
      <c r="A17" s="58" t="s">
        <v>25</v>
      </c>
      <c r="B17" s="6" t="s">
        <v>26</v>
      </c>
      <c r="C17" s="9" t="s">
        <v>27</v>
      </c>
      <c r="D17" s="6" t="s">
        <v>16</v>
      </c>
      <c r="E17" s="7">
        <v>22.3</v>
      </c>
      <c r="F17" s="16">
        <v>28.95</v>
      </c>
      <c r="G17" s="68">
        <f>ROUND(E17*F17,2)</f>
        <v>645.59</v>
      </c>
    </row>
    <row r="18" spans="1:8">
      <c r="A18" s="89" t="s">
        <v>23</v>
      </c>
      <c r="B18" s="90"/>
      <c r="C18" s="90"/>
      <c r="D18" s="90"/>
      <c r="E18" s="90"/>
      <c r="F18" s="90"/>
      <c r="G18" s="73">
        <f>ROUND(SUM(G17:G17),2)</f>
        <v>645.59</v>
      </c>
      <c r="H18" s="86"/>
    </row>
    <row r="19" spans="1:8">
      <c r="A19" s="60"/>
      <c r="B19" s="4">
        <v>3</v>
      </c>
      <c r="C19" s="15" t="s">
        <v>28</v>
      </c>
      <c r="D19" s="6"/>
      <c r="E19" s="7"/>
      <c r="F19" s="13"/>
      <c r="G19" s="73"/>
    </row>
    <row r="20" spans="1:8">
      <c r="A20" s="58" t="s">
        <v>29</v>
      </c>
      <c r="B20" s="10" t="s">
        <v>26</v>
      </c>
      <c r="C20" s="9" t="s">
        <v>31</v>
      </c>
      <c r="D20" s="6" t="s">
        <v>12</v>
      </c>
      <c r="E20" s="7">
        <v>2.23</v>
      </c>
      <c r="F20" s="8">
        <v>3.29</v>
      </c>
      <c r="G20" s="68">
        <f>ROUND(E20*F20,2)</f>
        <v>7.34</v>
      </c>
    </row>
    <row r="21" spans="1:8">
      <c r="A21" s="58" t="s">
        <v>32</v>
      </c>
      <c r="B21" s="10" t="s">
        <v>105</v>
      </c>
      <c r="C21" s="9" t="s">
        <v>34</v>
      </c>
      <c r="D21" s="6" t="s">
        <v>12</v>
      </c>
      <c r="E21" s="7">
        <v>2.23</v>
      </c>
      <c r="F21" s="8">
        <v>16.13</v>
      </c>
      <c r="G21" s="68">
        <f>ROUND(E21*F21,2)</f>
        <v>35.97</v>
      </c>
    </row>
    <row r="22" spans="1:8">
      <c r="A22" s="89" t="s">
        <v>23</v>
      </c>
      <c r="B22" s="90"/>
      <c r="C22" s="90"/>
      <c r="D22" s="90"/>
      <c r="E22" s="90"/>
      <c r="F22" s="90"/>
      <c r="G22" s="73">
        <f>ROUND(SUM(G20:G21),2)</f>
        <v>43.31</v>
      </c>
      <c r="H22" s="86"/>
    </row>
    <row r="23" spans="1:8" ht="15" customHeight="1">
      <c r="A23" s="57"/>
      <c r="B23" s="4">
        <v>4</v>
      </c>
      <c r="C23" s="15" t="s">
        <v>35</v>
      </c>
      <c r="D23" s="6"/>
      <c r="E23" s="7"/>
      <c r="F23" s="8"/>
      <c r="G23" s="68"/>
    </row>
    <row r="24" spans="1:8" ht="24">
      <c r="A24" s="58" t="s">
        <v>36</v>
      </c>
      <c r="B24" s="10" t="s">
        <v>30</v>
      </c>
      <c r="C24" s="9" t="s">
        <v>38</v>
      </c>
      <c r="D24" s="6" t="s">
        <v>12</v>
      </c>
      <c r="E24" s="7">
        <v>4.16</v>
      </c>
      <c r="F24" s="8">
        <v>19.66</v>
      </c>
      <c r="G24" s="68">
        <f>ROUND(E24*F24,2)</f>
        <v>81.790000000000006</v>
      </c>
    </row>
    <row r="25" spans="1:8" ht="15" customHeight="1">
      <c r="A25" s="58" t="s">
        <v>39</v>
      </c>
      <c r="B25" s="10" t="s">
        <v>33</v>
      </c>
      <c r="C25" s="17" t="s">
        <v>41</v>
      </c>
      <c r="D25" s="8" t="s">
        <v>20</v>
      </c>
      <c r="E25" s="7">
        <v>1.66</v>
      </c>
      <c r="F25" s="16">
        <v>450.21</v>
      </c>
      <c r="G25" s="68">
        <f>ROUND(E25*F25,2)</f>
        <v>747.35</v>
      </c>
    </row>
    <row r="26" spans="1:8" ht="24">
      <c r="A26" s="58" t="s">
        <v>90</v>
      </c>
      <c r="B26" s="10" t="s">
        <v>102</v>
      </c>
      <c r="C26" s="18" t="s">
        <v>43</v>
      </c>
      <c r="D26" s="6" t="s">
        <v>12</v>
      </c>
      <c r="E26" s="7">
        <v>83.17</v>
      </c>
      <c r="F26" s="16">
        <v>35.17</v>
      </c>
      <c r="G26" s="68">
        <f>ROUND(E26*F26,2)</f>
        <v>2925.09</v>
      </c>
    </row>
    <row r="27" spans="1:8" ht="15.75" customHeight="1">
      <c r="A27" s="58" t="s">
        <v>89</v>
      </c>
      <c r="B27" s="10" t="s">
        <v>103</v>
      </c>
      <c r="C27" s="82" t="s">
        <v>87</v>
      </c>
      <c r="D27" s="8" t="s">
        <v>16</v>
      </c>
      <c r="E27" s="7">
        <v>69.52</v>
      </c>
      <c r="F27" s="16">
        <v>11.1</v>
      </c>
      <c r="G27" s="68">
        <f>ROUND(E27*F27,2)</f>
        <v>771.67</v>
      </c>
    </row>
    <row r="28" spans="1:8">
      <c r="A28" s="58" t="s">
        <v>45</v>
      </c>
      <c r="B28" s="10" t="s">
        <v>104</v>
      </c>
      <c r="C28" s="9" t="s">
        <v>47</v>
      </c>
      <c r="D28" s="8" t="s">
        <v>20</v>
      </c>
      <c r="E28" s="7">
        <v>1.4</v>
      </c>
      <c r="F28" s="16">
        <v>50.13</v>
      </c>
      <c r="G28" s="68">
        <f>ROUND(E28*F28,2)</f>
        <v>70.180000000000007</v>
      </c>
    </row>
    <row r="29" spans="1:8">
      <c r="A29" s="89" t="s">
        <v>23</v>
      </c>
      <c r="B29" s="90"/>
      <c r="C29" s="90"/>
      <c r="D29" s="90"/>
      <c r="E29" s="90"/>
      <c r="F29" s="90"/>
      <c r="G29" s="73">
        <f>ROUND(SUM(G24:G28),2)</f>
        <v>4596.08</v>
      </c>
      <c r="H29" s="86"/>
    </row>
    <row r="30" spans="1:8" ht="15" customHeight="1">
      <c r="A30" s="59"/>
      <c r="B30" s="4">
        <v>5</v>
      </c>
      <c r="C30" s="15" t="s">
        <v>48</v>
      </c>
      <c r="D30" s="34"/>
      <c r="E30" s="34"/>
      <c r="F30" s="34"/>
      <c r="G30" s="73"/>
    </row>
    <row r="31" spans="1:8" ht="13.5" customHeight="1">
      <c r="A31" s="58" t="s">
        <v>49</v>
      </c>
      <c r="B31" s="10" t="s">
        <v>37</v>
      </c>
      <c r="C31" s="11" t="s">
        <v>94</v>
      </c>
      <c r="D31" s="12" t="s">
        <v>12</v>
      </c>
      <c r="E31" s="12">
        <v>10.130000000000001</v>
      </c>
      <c r="F31" s="8">
        <v>19.63</v>
      </c>
      <c r="G31" s="68">
        <f t="shared" ref="G31:G37" si="0">ROUND(E31*F31,2)</f>
        <v>198.85</v>
      </c>
    </row>
    <row r="32" spans="1:8" ht="13.5" customHeight="1">
      <c r="A32" s="58" t="s">
        <v>49</v>
      </c>
      <c r="B32" s="10" t="s">
        <v>40</v>
      </c>
      <c r="C32" s="11" t="s">
        <v>96</v>
      </c>
      <c r="D32" s="12" t="s">
        <v>12</v>
      </c>
      <c r="E32" s="12">
        <v>2.25</v>
      </c>
      <c r="F32" s="8">
        <v>19.63</v>
      </c>
      <c r="G32" s="68">
        <f t="shared" si="0"/>
        <v>44.17</v>
      </c>
    </row>
    <row r="33" spans="1:8">
      <c r="A33" s="58" t="s">
        <v>91</v>
      </c>
      <c r="B33" s="10" t="s">
        <v>42</v>
      </c>
      <c r="C33" s="9" t="s">
        <v>51</v>
      </c>
      <c r="D33" s="6" t="s">
        <v>52</v>
      </c>
      <c r="E33" s="7">
        <v>0.75</v>
      </c>
      <c r="F33" s="8">
        <v>52.97</v>
      </c>
      <c r="G33" s="68">
        <f t="shared" si="0"/>
        <v>39.729999999999997</v>
      </c>
    </row>
    <row r="34" spans="1:8">
      <c r="A34" s="61" t="s">
        <v>53</v>
      </c>
      <c r="B34" s="10" t="s">
        <v>44</v>
      </c>
      <c r="C34" s="9" t="s">
        <v>54</v>
      </c>
      <c r="D34" s="6" t="s">
        <v>55</v>
      </c>
      <c r="E34" s="7">
        <v>2</v>
      </c>
      <c r="F34" s="8">
        <v>29.02</v>
      </c>
      <c r="G34" s="68">
        <f t="shared" si="0"/>
        <v>58.04</v>
      </c>
    </row>
    <row r="35" spans="1:8">
      <c r="A35" s="61" t="s">
        <v>56</v>
      </c>
      <c r="B35" s="10" t="s">
        <v>46</v>
      </c>
      <c r="C35" s="9" t="s">
        <v>57</v>
      </c>
      <c r="D35" s="6" t="s">
        <v>55</v>
      </c>
      <c r="E35" s="7">
        <v>2</v>
      </c>
      <c r="F35" s="8">
        <v>18.88</v>
      </c>
      <c r="G35" s="68">
        <f t="shared" si="0"/>
        <v>37.76</v>
      </c>
    </row>
    <row r="36" spans="1:8" ht="13.5" customHeight="1">
      <c r="A36" s="58" t="s">
        <v>58</v>
      </c>
      <c r="B36" s="10" t="s">
        <v>100</v>
      </c>
      <c r="C36" s="14" t="s">
        <v>98</v>
      </c>
      <c r="D36" s="6" t="s">
        <v>12</v>
      </c>
      <c r="E36" s="7">
        <v>10.130000000000001</v>
      </c>
      <c r="F36" s="8">
        <v>28.04</v>
      </c>
      <c r="G36" s="68">
        <f t="shared" si="0"/>
        <v>284.05</v>
      </c>
    </row>
    <row r="37" spans="1:8" ht="13.5" customHeight="1">
      <c r="A37" s="58" t="s">
        <v>58</v>
      </c>
      <c r="B37" s="10" t="s">
        <v>101</v>
      </c>
      <c r="C37" s="14" t="s">
        <v>97</v>
      </c>
      <c r="D37" s="6" t="s">
        <v>12</v>
      </c>
      <c r="E37" s="7">
        <v>2.25</v>
      </c>
      <c r="F37" s="8">
        <v>28.04</v>
      </c>
      <c r="G37" s="68">
        <f t="shared" si="0"/>
        <v>63.09</v>
      </c>
    </row>
    <row r="38" spans="1:8">
      <c r="A38" s="89" t="s">
        <v>23</v>
      </c>
      <c r="B38" s="90"/>
      <c r="C38" s="90"/>
      <c r="D38" s="90"/>
      <c r="E38" s="90"/>
      <c r="F38" s="90"/>
      <c r="G38" s="73">
        <f>ROUND(SUM(G31:G37),2)</f>
        <v>725.69</v>
      </c>
      <c r="H38" s="86"/>
    </row>
    <row r="39" spans="1:8" ht="28.5" customHeight="1" thickBot="1">
      <c r="A39" s="83"/>
      <c r="B39" s="84"/>
      <c r="C39" s="84"/>
      <c r="D39" s="84"/>
      <c r="E39" s="84"/>
      <c r="F39" s="84"/>
      <c r="G39" s="85"/>
    </row>
    <row r="40" spans="1:8" ht="30" customHeight="1" thickTop="1">
      <c r="A40" s="51"/>
      <c r="B40" s="52"/>
      <c r="C40" s="52"/>
      <c r="D40" s="52"/>
      <c r="E40" s="52"/>
      <c r="F40" s="52"/>
      <c r="G40" s="69"/>
    </row>
    <row r="41" spans="1:8" ht="15">
      <c r="A41" s="53"/>
      <c r="B41" s="35"/>
      <c r="C41" s="35"/>
      <c r="D41" s="35"/>
      <c r="E41" s="35"/>
      <c r="F41" s="35"/>
      <c r="G41" s="70"/>
    </row>
    <row r="42" spans="1:8" ht="26.25" customHeight="1">
      <c r="A42" s="54"/>
      <c r="B42" s="50"/>
      <c r="C42" s="50"/>
      <c r="D42" s="50"/>
      <c r="E42" s="50"/>
      <c r="F42" s="50"/>
      <c r="G42" s="71"/>
    </row>
    <row r="43" spans="1:8" ht="20.25">
      <c r="A43" s="91" t="s">
        <v>0</v>
      </c>
      <c r="B43" s="91"/>
      <c r="C43" s="91"/>
      <c r="D43" s="91"/>
      <c r="E43" s="91"/>
      <c r="F43" s="91"/>
      <c r="G43" s="91"/>
    </row>
    <row r="44" spans="1:8" ht="18.75">
      <c r="A44" s="92" t="s">
        <v>77</v>
      </c>
      <c r="B44" s="92"/>
      <c r="C44" s="92"/>
      <c r="D44" s="92"/>
      <c r="E44" s="92"/>
      <c r="F44" s="92"/>
      <c r="G44" s="92"/>
    </row>
    <row r="45" spans="1:8" ht="18.75">
      <c r="A45" s="92" t="s">
        <v>92</v>
      </c>
      <c r="B45" s="92"/>
      <c r="C45" s="92"/>
      <c r="D45" s="92"/>
      <c r="E45" s="92"/>
      <c r="F45" s="92"/>
      <c r="G45" s="92"/>
    </row>
    <row r="46" spans="1:8" ht="18.75">
      <c r="A46" s="92" t="s">
        <v>93</v>
      </c>
      <c r="B46" s="92"/>
      <c r="C46" s="92"/>
      <c r="D46" s="92"/>
      <c r="E46" s="92"/>
      <c r="F46" s="92"/>
      <c r="G46" s="92"/>
    </row>
    <row r="47" spans="1:8" ht="18.75">
      <c r="A47" s="92" t="s">
        <v>78</v>
      </c>
      <c r="B47" s="92"/>
      <c r="C47" s="92"/>
      <c r="D47" s="92"/>
      <c r="E47" s="92"/>
      <c r="F47" s="92"/>
      <c r="G47" s="92"/>
    </row>
    <row r="48" spans="1:8">
      <c r="A48" s="55" t="s">
        <v>1</v>
      </c>
      <c r="B48" s="36" t="s">
        <v>2</v>
      </c>
      <c r="C48" s="37" t="s">
        <v>3</v>
      </c>
      <c r="D48" s="36" t="s">
        <v>4</v>
      </c>
      <c r="E48" s="38" t="s">
        <v>5</v>
      </c>
      <c r="F48" s="39" t="s">
        <v>6</v>
      </c>
      <c r="G48" s="56" t="s">
        <v>7</v>
      </c>
    </row>
    <row r="49" spans="1:8">
      <c r="A49" s="61"/>
      <c r="B49" s="4">
        <v>6</v>
      </c>
      <c r="C49" s="15" t="s">
        <v>59</v>
      </c>
      <c r="D49" s="6"/>
      <c r="E49" s="7"/>
      <c r="F49" s="8"/>
      <c r="G49" s="72"/>
    </row>
    <row r="50" spans="1:8">
      <c r="A50" s="58" t="s">
        <v>60</v>
      </c>
      <c r="B50" s="10" t="s">
        <v>50</v>
      </c>
      <c r="C50" s="9" t="s">
        <v>62</v>
      </c>
      <c r="D50" s="6" t="s">
        <v>12</v>
      </c>
      <c r="E50" s="7">
        <v>2.23</v>
      </c>
      <c r="F50" s="8">
        <v>8.5299999999999994</v>
      </c>
      <c r="G50" s="68">
        <f>ROUND(E50*F50,2)</f>
        <v>19.02</v>
      </c>
    </row>
    <row r="51" spans="1:8">
      <c r="A51" s="58" t="s">
        <v>81</v>
      </c>
      <c r="B51" s="10" t="s">
        <v>95</v>
      </c>
      <c r="C51" s="18" t="s">
        <v>80</v>
      </c>
      <c r="D51" s="19" t="s">
        <v>12</v>
      </c>
      <c r="E51" s="19">
        <v>258.32</v>
      </c>
      <c r="F51" s="8">
        <v>8.99</v>
      </c>
      <c r="G51" s="68">
        <f>ROUND(E51*F51,2)</f>
        <v>2322.3000000000002</v>
      </c>
    </row>
    <row r="52" spans="1:8">
      <c r="A52" s="89" t="s">
        <v>23</v>
      </c>
      <c r="B52" s="90"/>
      <c r="C52" s="90"/>
      <c r="D52" s="90"/>
      <c r="E52" s="90"/>
      <c r="F52" s="90"/>
      <c r="G52" s="73">
        <f>ROUND(SUM(G50:G51),2)</f>
        <v>2341.3200000000002</v>
      </c>
      <c r="H52" s="86"/>
    </row>
    <row r="53" spans="1:8" ht="15" customHeight="1">
      <c r="A53" s="61"/>
      <c r="B53" s="4">
        <v>7</v>
      </c>
      <c r="C53" s="15" t="s">
        <v>88</v>
      </c>
      <c r="D53" s="6"/>
      <c r="E53" s="7"/>
      <c r="F53" s="13"/>
      <c r="G53" s="73"/>
      <c r="H53" s="86"/>
    </row>
    <row r="54" spans="1:8" ht="15" customHeight="1">
      <c r="A54" s="61" t="s">
        <v>107</v>
      </c>
      <c r="B54" s="10" t="s">
        <v>61</v>
      </c>
      <c r="C54" s="14" t="s">
        <v>106</v>
      </c>
      <c r="D54" s="6" t="s">
        <v>12</v>
      </c>
      <c r="E54" s="87">
        <v>39.89</v>
      </c>
      <c r="F54" s="8">
        <v>6.86</v>
      </c>
      <c r="G54" s="68">
        <f t="shared" ref="G54" si="1">ROUND(E54*F54,2)</f>
        <v>273.64999999999998</v>
      </c>
    </row>
    <row r="55" spans="1:8">
      <c r="A55" s="89" t="s">
        <v>23</v>
      </c>
      <c r="B55" s="90"/>
      <c r="C55" s="90"/>
      <c r="D55" s="90"/>
      <c r="E55" s="90"/>
      <c r="F55" s="90"/>
      <c r="G55" s="73">
        <f>ROUND(SUM(G54:G54),2)</f>
        <v>273.64999999999998</v>
      </c>
      <c r="H55" s="86"/>
    </row>
    <row r="56" spans="1:8">
      <c r="A56" s="58"/>
      <c r="B56" s="10"/>
      <c r="C56" s="14"/>
      <c r="D56" s="6"/>
      <c r="E56" s="7"/>
      <c r="F56" s="8"/>
      <c r="G56" s="68"/>
    </row>
    <row r="57" spans="1:8" ht="15" customHeight="1">
      <c r="A57" s="61"/>
      <c r="B57" s="4">
        <v>8</v>
      </c>
      <c r="C57" s="15" t="s">
        <v>63</v>
      </c>
      <c r="D57" s="6"/>
      <c r="E57" s="7"/>
      <c r="F57" s="13"/>
      <c r="G57" s="73"/>
    </row>
    <row r="58" spans="1:8">
      <c r="A58" s="58" t="s">
        <v>64</v>
      </c>
      <c r="B58" s="10" t="s">
        <v>65</v>
      </c>
      <c r="C58" s="14" t="s">
        <v>66</v>
      </c>
      <c r="D58" s="6" t="s">
        <v>20</v>
      </c>
      <c r="E58" s="7">
        <v>8.35</v>
      </c>
      <c r="F58" s="8">
        <v>84.53</v>
      </c>
      <c r="G58" s="68">
        <f>ROUND(E58*F58,2)</f>
        <v>705.83</v>
      </c>
    </row>
    <row r="59" spans="1:8">
      <c r="A59" s="58" t="s">
        <v>79</v>
      </c>
      <c r="B59" s="10" t="s">
        <v>67</v>
      </c>
      <c r="C59" s="14" t="s">
        <v>68</v>
      </c>
      <c r="D59" s="6" t="s">
        <v>12</v>
      </c>
      <c r="E59" s="7">
        <v>115.4</v>
      </c>
      <c r="F59" s="8">
        <v>2.61</v>
      </c>
      <c r="G59" s="68">
        <f>ROUND(E59*F59,2)</f>
        <v>301.19</v>
      </c>
    </row>
    <row r="60" spans="1:8">
      <c r="A60" s="89" t="s">
        <v>23</v>
      </c>
      <c r="B60" s="90"/>
      <c r="C60" s="90"/>
      <c r="D60" s="90"/>
      <c r="E60" s="90"/>
      <c r="F60" s="90"/>
      <c r="G60" s="73">
        <f>ROUND(SUM(G58:G59),2)</f>
        <v>1007.02</v>
      </c>
      <c r="H60" s="86"/>
    </row>
    <row r="61" spans="1:8">
      <c r="A61" s="62"/>
      <c r="B61" s="20"/>
      <c r="C61" s="21"/>
      <c r="D61" s="20"/>
      <c r="E61" s="22"/>
      <c r="F61" s="23" t="s">
        <v>69</v>
      </c>
      <c r="G61" s="63">
        <f>ROUND((SUM(G11:G39,G50:G60)/2),2)</f>
        <v>11172.9</v>
      </c>
    </row>
    <row r="62" spans="1:8">
      <c r="A62" s="62"/>
      <c r="B62" s="20"/>
      <c r="C62" s="21"/>
      <c r="D62" s="24"/>
      <c r="E62" s="24" t="s">
        <v>70</v>
      </c>
      <c r="F62" s="25">
        <v>0.23</v>
      </c>
      <c r="G62" s="63">
        <f>ROUND(F62*G61,2)+0.01</f>
        <v>2569.7800000000002</v>
      </c>
    </row>
    <row r="63" spans="1:8">
      <c r="A63" s="62"/>
      <c r="B63" s="20"/>
      <c r="C63" s="21"/>
      <c r="D63" s="20"/>
      <c r="E63" s="22"/>
      <c r="F63" s="26" t="s">
        <v>71</v>
      </c>
      <c r="G63" s="88">
        <f>G61+G62</f>
        <v>13742.68</v>
      </c>
    </row>
    <row r="64" spans="1:8">
      <c r="A64" s="60"/>
      <c r="B64" s="40"/>
      <c r="C64" s="41" t="s">
        <v>109</v>
      </c>
      <c r="D64" s="42"/>
      <c r="E64" s="43"/>
      <c r="F64" s="43"/>
      <c r="G64" s="64"/>
    </row>
    <row r="65" spans="1:7">
      <c r="A65" s="60"/>
      <c r="B65" s="44" t="s">
        <v>108</v>
      </c>
      <c r="C65" s="45"/>
      <c r="D65" s="46"/>
      <c r="E65" s="46"/>
      <c r="F65" s="46"/>
      <c r="G65" s="64"/>
    </row>
    <row r="66" spans="1:7">
      <c r="A66" s="65"/>
      <c r="B66" s="27"/>
      <c r="C66" s="47"/>
      <c r="D66" s="48"/>
      <c r="E66" s="48"/>
      <c r="F66" s="48"/>
      <c r="G66" s="74"/>
    </row>
    <row r="67" spans="1:7">
      <c r="A67" s="80" t="s">
        <v>99</v>
      </c>
      <c r="B67" s="27"/>
      <c r="C67" s="47"/>
      <c r="D67" s="48"/>
      <c r="E67" s="48"/>
      <c r="F67" s="48"/>
      <c r="G67" s="74"/>
    </row>
    <row r="68" spans="1:7">
      <c r="A68" s="49"/>
      <c r="B68" s="2"/>
      <c r="C68" s="30"/>
      <c r="D68" s="1"/>
      <c r="E68" s="1"/>
      <c r="F68" s="1"/>
      <c r="G68" s="75"/>
    </row>
    <row r="69" spans="1:7">
      <c r="A69" s="49"/>
      <c r="B69" s="2"/>
      <c r="C69" s="30"/>
      <c r="D69" s="1"/>
      <c r="E69" s="1"/>
      <c r="F69" s="1"/>
      <c r="G69" s="75"/>
    </row>
    <row r="70" spans="1:7">
      <c r="A70" s="49"/>
      <c r="B70" s="2"/>
      <c r="C70" s="30"/>
      <c r="D70" s="1"/>
      <c r="E70" s="1"/>
      <c r="F70" s="1"/>
      <c r="G70" s="75"/>
    </row>
    <row r="71" spans="1:7">
      <c r="A71" s="49"/>
      <c r="B71" s="31" t="s">
        <v>72</v>
      </c>
      <c r="C71" s="30"/>
      <c r="D71" s="2"/>
      <c r="E71" s="2"/>
      <c r="F71" s="32" t="s">
        <v>82</v>
      </c>
      <c r="G71" s="77"/>
    </row>
    <row r="72" spans="1:7">
      <c r="A72" s="49"/>
      <c r="B72" s="33" t="s">
        <v>73</v>
      </c>
      <c r="C72" s="29"/>
      <c r="D72" s="2"/>
      <c r="E72" s="1"/>
      <c r="F72" s="30" t="s">
        <v>74</v>
      </c>
      <c r="G72" s="75"/>
    </row>
    <row r="73" spans="1:7">
      <c r="A73" s="49"/>
      <c r="B73" s="31" t="s">
        <v>75</v>
      </c>
      <c r="C73" s="2"/>
      <c r="E73" s="2"/>
      <c r="F73" s="32" t="s">
        <v>76</v>
      </c>
      <c r="G73" s="75"/>
    </row>
    <row r="74" spans="1:7">
      <c r="A74" s="49"/>
      <c r="B74" s="33"/>
      <c r="C74" s="2"/>
      <c r="D74" s="2"/>
      <c r="E74" s="1"/>
      <c r="F74" s="30"/>
      <c r="G74" s="75"/>
    </row>
    <row r="75" spans="1:7">
      <c r="A75" s="49"/>
      <c r="B75" s="31"/>
      <c r="C75" s="2"/>
      <c r="D75" s="28"/>
      <c r="E75" s="2"/>
      <c r="F75" s="1" t="s">
        <v>83</v>
      </c>
      <c r="G75" s="75"/>
    </row>
    <row r="76" spans="1:7">
      <c r="A76" s="49"/>
      <c r="B76" s="2"/>
      <c r="C76" s="29"/>
      <c r="D76" s="1"/>
      <c r="E76" s="1"/>
      <c r="F76" s="1"/>
      <c r="G76" s="75"/>
    </row>
    <row r="77" spans="1:7">
      <c r="A77" s="49"/>
      <c r="B77" s="2"/>
      <c r="C77" s="29"/>
      <c r="D77" s="1"/>
      <c r="E77" s="1"/>
      <c r="F77" s="1"/>
      <c r="G77" s="75"/>
    </row>
    <row r="78" spans="1:7">
      <c r="A78" s="49"/>
      <c r="B78" s="2"/>
      <c r="C78" s="78" t="s">
        <v>86</v>
      </c>
      <c r="D78" s="2"/>
      <c r="E78" s="1"/>
      <c r="F78" s="1"/>
      <c r="G78" s="75"/>
    </row>
    <row r="79" spans="1:7">
      <c r="A79" s="49"/>
      <c r="B79" s="2"/>
      <c r="C79" s="79" t="s">
        <v>84</v>
      </c>
      <c r="D79" s="30"/>
      <c r="E79" s="1"/>
      <c r="F79" s="1"/>
      <c r="G79" s="75"/>
    </row>
    <row r="80" spans="1:7">
      <c r="A80" s="49"/>
      <c r="B80" s="2"/>
      <c r="C80" s="78" t="s">
        <v>85</v>
      </c>
      <c r="D80" s="1"/>
      <c r="E80" s="1"/>
      <c r="F80" s="1"/>
      <c r="G80" s="75"/>
    </row>
    <row r="81" spans="1:7" ht="13.5" thickBot="1">
      <c r="A81" s="66"/>
      <c r="B81" s="67"/>
      <c r="C81" s="67"/>
      <c r="D81" s="67"/>
      <c r="E81" s="67"/>
      <c r="F81" s="67"/>
      <c r="G81" s="76"/>
    </row>
    <row r="82" spans="1:7" ht="13.5" thickTop="1">
      <c r="A82" s="3"/>
      <c r="B82" s="3"/>
      <c r="C82" s="3"/>
      <c r="D82" s="3"/>
      <c r="E82" s="3"/>
      <c r="F82" s="3"/>
      <c r="G82" s="3"/>
    </row>
  </sheetData>
  <mergeCells count="18">
    <mergeCell ref="A4:G4"/>
    <mergeCell ref="A5:G5"/>
    <mergeCell ref="A6:G6"/>
    <mergeCell ref="A7:G7"/>
    <mergeCell ref="A8:G8"/>
    <mergeCell ref="A38:F38"/>
    <mergeCell ref="A52:F52"/>
    <mergeCell ref="A60:F60"/>
    <mergeCell ref="A15:F15"/>
    <mergeCell ref="A18:F18"/>
    <mergeCell ref="A22:F22"/>
    <mergeCell ref="A29:F29"/>
    <mergeCell ref="A43:G43"/>
    <mergeCell ref="A44:G44"/>
    <mergeCell ref="A45:G45"/>
    <mergeCell ref="A46:G46"/>
    <mergeCell ref="A47:G47"/>
    <mergeCell ref="A55:F55"/>
  </mergeCells>
  <printOptions horizontalCentered="1" verticalCentered="1"/>
  <pageMargins left="0" right="0" top="0" bottom="0" header="0" footer="0"/>
  <pageSetup paperSize="9" scale="85" firstPageNumber="0" orientation="landscape" r:id="rId1"/>
  <rowBreaks count="1" manualBreakCount="1">
    <brk id="39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2018-04-06T12:02:25Z</cp:lastPrinted>
  <dcterms:created xsi:type="dcterms:W3CDTF">2017-09-14T10:48:32Z</dcterms:created>
  <dcterms:modified xsi:type="dcterms:W3CDTF">2018-04-13T17:33:32Z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