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ngci\Desktop\CEI - ANA SOUTO\"/>
    </mc:Choice>
  </mc:AlternateContent>
  <bookViews>
    <workbookView minimized="1" xWindow="0" yWindow="0" windowWidth="23040" windowHeight="10428" xr2:uid="{00000000-000D-0000-FFFF-FFFF00000000}"/>
  </bookViews>
  <sheets>
    <sheet name="Planilha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2" i="1" l="1"/>
  <c r="I92" i="1" s="1"/>
  <c r="H61" i="1"/>
  <c r="I61" i="1" s="1"/>
  <c r="H13" i="1" l="1"/>
  <c r="I13" i="1" s="1"/>
  <c r="H98" i="1" l="1"/>
  <c r="I98" i="1" s="1"/>
  <c r="H62" i="1" l="1"/>
  <c r="H63" i="1"/>
  <c r="I62" i="1" l="1"/>
  <c r="I63" i="1"/>
  <c r="H24" i="1"/>
  <c r="I24" i="1" s="1"/>
  <c r="H25" i="1"/>
  <c r="I25" i="1" s="1"/>
  <c r="H23" i="1"/>
  <c r="I23" i="1" s="1"/>
  <c r="H79" i="1" l="1"/>
  <c r="I79" i="1" s="1"/>
  <c r="H78" i="1"/>
  <c r="I78" i="1" s="1"/>
  <c r="H77" i="1"/>
  <c r="I77" i="1" s="1"/>
  <c r="H19" i="1"/>
  <c r="I19" i="1" s="1"/>
  <c r="H54" i="1" l="1"/>
  <c r="I54" i="1" s="1"/>
  <c r="H55" i="1"/>
  <c r="I55" i="1" s="1"/>
  <c r="H12" i="1"/>
  <c r="I12" i="1" s="1"/>
  <c r="H94" i="1" l="1"/>
  <c r="I94" i="1" s="1"/>
  <c r="H88" i="1"/>
  <c r="I88" i="1" s="1"/>
  <c r="H29" i="1"/>
  <c r="I29" i="1" s="1"/>
  <c r="H17" i="1"/>
  <c r="I17" i="1" s="1"/>
  <c r="H18" i="1"/>
  <c r="I18" i="1" s="1"/>
  <c r="H20" i="1"/>
  <c r="I20" i="1" s="1"/>
  <c r="H21" i="1"/>
  <c r="I21" i="1" s="1"/>
  <c r="H22" i="1"/>
  <c r="I22" i="1" s="1"/>
  <c r="H28" i="1"/>
  <c r="H30" i="1"/>
  <c r="I30" i="1" s="1"/>
  <c r="H32" i="1"/>
  <c r="I32" i="1" s="1"/>
  <c r="H33" i="1"/>
  <c r="I33" i="1" s="1"/>
  <c r="H34" i="1"/>
  <c r="I34" i="1" s="1"/>
  <c r="H35" i="1"/>
  <c r="I35" i="1" s="1"/>
  <c r="H36" i="1"/>
  <c r="I36" i="1" s="1"/>
  <c r="H38" i="1"/>
  <c r="I38" i="1" s="1"/>
  <c r="H39" i="1"/>
  <c r="I39" i="1" s="1"/>
  <c r="H40" i="1"/>
  <c r="I40" i="1" s="1"/>
  <c r="H41" i="1"/>
  <c r="I41" i="1" s="1"/>
  <c r="H42" i="1"/>
  <c r="I42" i="1" s="1"/>
  <c r="H44" i="1"/>
  <c r="I44" i="1" s="1"/>
  <c r="H45" i="1"/>
  <c r="I45" i="1" s="1"/>
  <c r="H46" i="1"/>
  <c r="I46" i="1" s="1"/>
  <c r="H47" i="1"/>
  <c r="I47" i="1" s="1"/>
  <c r="H48" i="1"/>
  <c r="I48" i="1" s="1"/>
  <c r="H50" i="1"/>
  <c r="I50" i="1" s="1"/>
  <c r="H51" i="1"/>
  <c r="I51" i="1" s="1"/>
  <c r="H52" i="1"/>
  <c r="I52" i="1" s="1"/>
  <c r="H53" i="1"/>
  <c r="I53" i="1" s="1"/>
  <c r="H58" i="1"/>
  <c r="I58" i="1" s="1"/>
  <c r="H73" i="1"/>
  <c r="H72" i="1"/>
  <c r="I72" i="1" s="1"/>
  <c r="H80" i="1"/>
  <c r="H82" i="1"/>
  <c r="I82" i="1" s="1"/>
  <c r="H65" i="1"/>
  <c r="H66" i="1"/>
  <c r="I66" i="1" s="1"/>
  <c r="H67" i="1"/>
  <c r="I67" i="1" s="1"/>
  <c r="H68" i="1"/>
  <c r="I68" i="1" s="1"/>
  <c r="H86" i="1"/>
  <c r="H87" i="1"/>
  <c r="I87" i="1" s="1"/>
  <c r="H90" i="1"/>
  <c r="I90" i="1" s="1"/>
  <c r="H91" i="1"/>
  <c r="I91" i="1" s="1"/>
  <c r="H93" i="1"/>
  <c r="I93" i="1" s="1"/>
  <c r="H95" i="1"/>
  <c r="I95" i="1" s="1"/>
  <c r="H96" i="1"/>
  <c r="I96" i="1" s="1"/>
  <c r="H101" i="1"/>
  <c r="I101" i="1" s="1"/>
  <c r="H9" i="1"/>
  <c r="I9" i="1" s="1"/>
  <c r="H10" i="1"/>
  <c r="I10" i="1" s="1"/>
  <c r="H11" i="1"/>
  <c r="I11" i="1" s="1"/>
  <c r="H8" i="1"/>
  <c r="I73" i="1" l="1"/>
  <c r="H74" i="1"/>
  <c r="I74" i="1" s="1"/>
  <c r="I80" i="1"/>
  <c r="H83" i="1"/>
  <c r="I83" i="1" s="1"/>
  <c r="I65" i="1"/>
  <c r="H69" i="1"/>
  <c r="I28" i="1"/>
  <c r="H56" i="1"/>
  <c r="I56" i="1" s="1"/>
  <c r="I8" i="1"/>
  <c r="H14" i="1"/>
  <c r="I86" i="1"/>
  <c r="H99" i="1"/>
  <c r="I99" i="1" s="1"/>
  <c r="H26" i="1"/>
  <c r="I26" i="1" s="1"/>
  <c r="H59" i="1"/>
  <c r="I59" i="1" s="1"/>
  <c r="I69" i="1"/>
  <c r="H102" i="1"/>
  <c r="I102" i="1" s="1"/>
  <c r="H103" i="1" l="1"/>
  <c r="I103" i="1" s="1"/>
  <c r="I14" i="1"/>
</calcChain>
</file>

<file path=xl/sharedStrings.xml><?xml version="1.0" encoding="utf-8"?>
<sst xmlns="http://schemas.openxmlformats.org/spreadsheetml/2006/main" count="368" uniqueCount="222">
  <si>
    <t>DEMOLIÇÕES E RETIRADAS</t>
  </si>
  <si>
    <t>DEMOLIÇÃO MANUAL DE REVESTIMENTO CERÂMICO, INCLUINDO A BASE</t>
  </si>
  <si>
    <t>DEMOLICAO DE REVESTIMENTO DE ARGAMASSA DE CAL E AREIA</t>
  </si>
  <si>
    <t>SERVIÇOS PRELIMINARES</t>
  </si>
  <si>
    <t>03.04.020</t>
  </si>
  <si>
    <t>73802/1</t>
  </si>
  <si>
    <t>CPOS</t>
  </si>
  <si>
    <t>SINAPI</t>
  </si>
  <si>
    <t>M²</t>
  </si>
  <si>
    <t>M³</t>
  </si>
  <si>
    <t>REPAROS DE ALVENARIA</t>
  </si>
  <si>
    <t xml:space="preserve">REPARO DE TRINCAS RASAS ATÉ 5,0 MM </t>
  </si>
  <si>
    <t>CHAPISCO 1:3</t>
  </si>
  <si>
    <t>AÇO CA-50 6,3MM</t>
  </si>
  <si>
    <t>33.01.280</t>
  </si>
  <si>
    <t>M</t>
  </si>
  <si>
    <t>KG</t>
  </si>
  <si>
    <t>ESQUADRIAS</t>
  </si>
  <si>
    <t>RETIRADA DE PORTA DE MADEIRA</t>
  </si>
  <si>
    <t>04.08.020</t>
  </si>
  <si>
    <t>UND</t>
  </si>
  <si>
    <t>CARPINTEIRO DE ESQUADRIA COM ENCARGOS COMPLEMENTARES</t>
  </si>
  <si>
    <t>SERVENTE COM ENCARGOS COMPLEMENTARES</t>
  </si>
  <si>
    <t>DOBRADICA EM ACO/FERRO, 3 1/2" X  3", E= 1,9  A 2 MM, COM ANEL,  CROMADO OU ZINCADO, TAMPA BOLA, COM PARAFUSOS</t>
  </si>
  <si>
    <t>PARAFUSO ROSCA SOBERBA ZINCADO CABECA CHATA FENDA SIMPLES 3,5 X 25 MM (1 ")</t>
  </si>
  <si>
    <t>FOLHA DE PORTA LISA COMUM 80 X 210 CM</t>
  </si>
  <si>
    <t>23.20.330</t>
  </si>
  <si>
    <t>H</t>
  </si>
  <si>
    <t>CJ</t>
  </si>
  <si>
    <t>COBERTURA</t>
  </si>
  <si>
    <t>LIMPEZA DE CALHA</t>
  </si>
  <si>
    <t>FDE</t>
  </si>
  <si>
    <t>PAREDES</t>
  </si>
  <si>
    <t>PISOS</t>
  </si>
  <si>
    <t>18.06.090</t>
  </si>
  <si>
    <t>18.06.030</t>
  </si>
  <si>
    <t>PINTURA</t>
  </si>
  <si>
    <t>EXTERNA</t>
  </si>
  <si>
    <t>APLICAÇÃO MANUAL DE FUNDO SELADOR ACRÍLICO EM PAREDES EXTERNAS DE CASAS.</t>
  </si>
  <si>
    <t>APLICAÇÃO MANUAL DE PINTURA COM TINTA LÁTEX ACRÍLICA EM PAREDES, DUAS DEMÃOS.</t>
  </si>
  <si>
    <t>INTERNA</t>
  </si>
  <si>
    <t xml:space="preserve">APLICAÇÃO E LIXAMENTO DE MASSA LÁTEX EM PAREDES, UMA DEMÃO. </t>
  </si>
  <si>
    <t>LIMPEZA</t>
  </si>
  <si>
    <t>LIMPEZA DE FINAL DE OBRA</t>
  </si>
  <si>
    <t xml:space="preserve"> 55.01.020</t>
  </si>
  <si>
    <t>74065/1</t>
  </si>
  <si>
    <t>TABELA</t>
  </si>
  <si>
    <t>CÓDIGO</t>
  </si>
  <si>
    <t>ITEN</t>
  </si>
  <si>
    <t>P. UNITÁRIO</t>
  </si>
  <si>
    <t>TOTAL COM BDI</t>
  </si>
  <si>
    <t>DISCRIMINAÇÃO DOS SERVIÇOS</t>
  </si>
  <si>
    <t>1.0</t>
  </si>
  <si>
    <t>1.1</t>
  </si>
  <si>
    <t>1.1.1</t>
  </si>
  <si>
    <t>1.1.2</t>
  </si>
  <si>
    <t>1.1.3</t>
  </si>
  <si>
    <t>SUBTOTAL</t>
  </si>
  <si>
    <t>2.0</t>
  </si>
  <si>
    <t>2.1</t>
  </si>
  <si>
    <t>2.3</t>
  </si>
  <si>
    <t>4.0</t>
  </si>
  <si>
    <t>5.0</t>
  </si>
  <si>
    <t>5.1</t>
  </si>
  <si>
    <t>5.2</t>
  </si>
  <si>
    <t>6.0</t>
  </si>
  <si>
    <t>6.1</t>
  </si>
  <si>
    <t>8.0</t>
  </si>
  <si>
    <t>8.1</t>
  </si>
  <si>
    <t>08.82.055</t>
  </si>
  <si>
    <t>OBRA REFORMA CENTRO DE EDUCAÇÃO INFANTIL ANA SOUTO TREVISAN</t>
  </si>
  <si>
    <t>DEMOLIÇÃO DE CONCRETO SIMPLES</t>
  </si>
  <si>
    <t>LASTRO DE CONCRETO ESP = 5 CM</t>
  </si>
  <si>
    <t>COMPACTAÇÃO MANUAL DE SOLO</t>
  </si>
  <si>
    <t>03.01.020</t>
  </si>
  <si>
    <t>RETIRADA DE ESQUADRIA METÁLICAS EM GERAL</t>
  </si>
  <si>
    <t>04.09.020</t>
  </si>
  <si>
    <t>24.02.410</t>
  </si>
  <si>
    <t>PORTA EM FERRO DE CORRER,  PARA RECEBER VIDRO, SOB MEDIDA</t>
  </si>
  <si>
    <t>FOLHA DE PORTA LISA COMUM 70 X 210 CM</t>
  </si>
  <si>
    <t>FOLHA DE PORTA LISA COMUM 90 X 210 CM</t>
  </si>
  <si>
    <t>23.20.340</t>
  </si>
  <si>
    <t>23.20.320</t>
  </si>
  <si>
    <t>EMBOÇO, PARA RECEBIMENTO DE CERÂMICA, EM ARGAMASSA TRAÇO 1:2:8</t>
  </si>
  <si>
    <t>04.01.060</t>
  </si>
  <si>
    <t>RECOLAÇÃO DE DIVISÓRIA DE GRANILITE</t>
  </si>
  <si>
    <t>7.0</t>
  </si>
  <si>
    <t>LOUÇA</t>
  </si>
  <si>
    <t>7.1</t>
  </si>
  <si>
    <t>7.1.1</t>
  </si>
  <si>
    <t>RETIRADA DE APARELHOS SANIITARIOS INCLUSIVE ACESSÓRIOS</t>
  </si>
  <si>
    <t>7.1.2</t>
  </si>
  <si>
    <t>44.20.060</t>
  </si>
  <si>
    <t>RECOLOCAÇÃO DE APARELHOS SANITÁRIOS INCLUSIVE ACESSÓRIOS</t>
  </si>
  <si>
    <t>04.11.020</t>
  </si>
  <si>
    <t>1.1.4</t>
  </si>
  <si>
    <t>ALVENARIA</t>
  </si>
  <si>
    <t>2.1.1</t>
  </si>
  <si>
    <t>2.2</t>
  </si>
  <si>
    <t>3.0</t>
  </si>
  <si>
    <t>RETIRADA DE DISIVÓRIA EM PLACA DE GRANILITE</t>
  </si>
  <si>
    <t>PIA COM CUBA SIMPLES EM MÁRMORE, LINHA COMERCIAL</t>
  </si>
  <si>
    <t>44.01.600</t>
  </si>
  <si>
    <t>04.11.030</t>
  </si>
  <si>
    <t>73964/6</t>
  </si>
  <si>
    <t>RETIRADA DE PIA COM CUBA</t>
  </si>
  <si>
    <t>3.1</t>
  </si>
  <si>
    <t>3.2</t>
  </si>
  <si>
    <t>3.3</t>
  </si>
  <si>
    <t>3.4</t>
  </si>
  <si>
    <t>3.4.1</t>
  </si>
  <si>
    <t>3.4.2</t>
  </si>
  <si>
    <t>3.4.3</t>
  </si>
  <si>
    <t>3.4.4</t>
  </si>
  <si>
    <t>3.4.5</t>
  </si>
  <si>
    <t>3.5</t>
  </si>
  <si>
    <t>3.5.1</t>
  </si>
  <si>
    <t>3.5.2</t>
  </si>
  <si>
    <t>3.5.3</t>
  </si>
  <si>
    <t>3.5.4</t>
  </si>
  <si>
    <t>3.5.5</t>
  </si>
  <si>
    <t>3.6</t>
  </si>
  <si>
    <t>3.6.1</t>
  </si>
  <si>
    <t>3.6.2</t>
  </si>
  <si>
    <t>3.6.3</t>
  </si>
  <si>
    <t>3.6.4</t>
  </si>
  <si>
    <t>3.6.5</t>
  </si>
  <si>
    <t>7.2</t>
  </si>
  <si>
    <t>7.2.1</t>
  </si>
  <si>
    <t>APLICAÇÃO MANUAL DE PINTURA COM TINTA LÁTEX PVA EM PAREDES, DUAS DEMÃOS.</t>
  </si>
  <si>
    <t>APLICAÇÃO MANUAL DE PINTURA COM TINTA LÁTEX PVA EM TETOS, DUAS DEMÃOS.</t>
  </si>
  <si>
    <t>3.7</t>
  </si>
  <si>
    <t>3.7.1</t>
  </si>
  <si>
    <t>3.7.2</t>
  </si>
  <si>
    <t>3.7.3</t>
  </si>
  <si>
    <t>3.7.4</t>
  </si>
  <si>
    <t>INSTALAÇÃO DE PORTA DE MADEIRA 70 X 210 CM NOVA</t>
  </si>
  <si>
    <t>INSTALAÇÃO DE PORTA DE MADEIRA 90 X 210 CM NOVA</t>
  </si>
  <si>
    <t>INSTALAÇÃO DE PORTA DE MADEIRA 80 X 210 CM NOVA</t>
  </si>
  <si>
    <t>RECOLOCAÇÃO DE PORTA  DE MADEIRA 70 X 210 CM USADA</t>
  </si>
  <si>
    <t>QUANT.</t>
  </si>
  <si>
    <t>VALOR</t>
  </si>
  <si>
    <t xml:space="preserve">PINTURA DE SUPERFICIE COM TINTA GRAFITE </t>
  </si>
  <si>
    <t>TOTAL GERAL</t>
  </si>
  <si>
    <t>ENGENHEIRO RESPONSAVEL</t>
  </si>
  <si>
    <t>CREA: 5069488152</t>
  </si>
  <si>
    <t>CRISTIANO SALMEIRÃO</t>
  </si>
  <si>
    <t>PREFEITO MUNICIPAL</t>
  </si>
  <si>
    <t>LOCAL: RUA EDUARDO IBANHEZ, Nº 366 - COSTA RICA</t>
  </si>
  <si>
    <t>1.1.5</t>
  </si>
  <si>
    <t>TRANSPORTE DE ENTULHO COM CAMINHÃO BASCULANTE 6M³, RODOVIA PAVIMENTADA, DMT 0,5 KM Á 1,0KM</t>
  </si>
  <si>
    <t>CARGA E DESCARGA DE CAMINHÃO BASCULANTE, 6M³</t>
  </si>
  <si>
    <t>3.8</t>
  </si>
  <si>
    <t>3.9</t>
  </si>
  <si>
    <t>RETIRADA DE PORTA GIZ, INCLUSIVE SUPORTES</t>
  </si>
  <si>
    <t>PORTA GIZ, INCLUSIVE SUPORTES</t>
  </si>
  <si>
    <t>05.60.017</t>
  </si>
  <si>
    <t>05.80.041</t>
  </si>
  <si>
    <t>PINTURA ESMALTE ACETINADO EM SUPERFÍCIE DE MADEIRA, DUAS DEMÃOS;</t>
  </si>
  <si>
    <t>PINTURA ESMALTE ACETINADO EM SUPERFÍCIE DE METÁLICA, DUAS DEMÃOS;</t>
  </si>
  <si>
    <t>73924/2</t>
  </si>
  <si>
    <t>2.5</t>
  </si>
  <si>
    <t>2.6</t>
  </si>
  <si>
    <t>2.7</t>
  </si>
  <si>
    <t>CERCA EM TELA DE AÇO GALVANIZADO DE 2', MONTANTES EM MOURÕES DE CONCRETO COM PONTA INCLINADA E ARAME FARPADO</t>
  </si>
  <si>
    <t>RETIRADA DE POSTE OU SISTEMA DE SUSTENTAÇÃO PARA ALAMBRADO</t>
  </si>
  <si>
    <t>RETIRADA DE ALAMBRADO</t>
  </si>
  <si>
    <t>2.8</t>
  </si>
  <si>
    <t>2.9</t>
  </si>
  <si>
    <t>2.10</t>
  </si>
  <si>
    <t>04.01.100</t>
  </si>
  <si>
    <t>04.09.140</t>
  </si>
  <si>
    <t>34.05.050</t>
  </si>
  <si>
    <t>JOÃO ZEFIRO JUNIOR</t>
  </si>
  <si>
    <t>CAIXA DE GORDURA EM PVC DN = 300 MM, DN = 100 MM DE SAÍDA, CAPACIDADE 18L, COM TAMPA</t>
  </si>
  <si>
    <t>DEMOLIÇÃO DE TUBULAÇÃO HIDRÁULICO EM GERAL, INCLUINDO CONEXÕES, CAIXAS E RALOS</t>
  </si>
  <si>
    <t>TUBO DE PVC NORMAL JUNTA ELÁSTICA DN=100MM INCL. CONEXÕES</t>
  </si>
  <si>
    <t>08.50.001</t>
  </si>
  <si>
    <t>08.09.018</t>
  </si>
  <si>
    <t>8.1.1</t>
  </si>
  <si>
    <t>8.1.2</t>
  </si>
  <si>
    <t>8.1.3</t>
  </si>
  <si>
    <t>9.0</t>
  </si>
  <si>
    <t>9.1</t>
  </si>
  <si>
    <t>MURO</t>
  </si>
  <si>
    <t>PLACA DE OBRA</t>
  </si>
  <si>
    <t>1.2</t>
  </si>
  <si>
    <t>74209/1</t>
  </si>
  <si>
    <t>REBOCO</t>
  </si>
  <si>
    <t>5.3</t>
  </si>
  <si>
    <t>5.4</t>
  </si>
  <si>
    <t>5.4.1</t>
  </si>
  <si>
    <t>5.4.2</t>
  </si>
  <si>
    <t>5.4.3</t>
  </si>
  <si>
    <t>5.4.4</t>
  </si>
  <si>
    <t>INSTALAÇÕES HIDROSSANITARIAS</t>
  </si>
  <si>
    <t>REVESTIMENTOS: TETO E PAREDE</t>
  </si>
  <si>
    <t>6.1.1</t>
  </si>
  <si>
    <t>6.1.2</t>
  </si>
  <si>
    <t xml:space="preserve">RODAPÉ </t>
  </si>
  <si>
    <t xml:space="preserve">RODAPÉ CERÂMICO ESMALTADO PEI-5 </t>
  </si>
  <si>
    <t xml:space="preserve">PISO CERÂMICO ESMALTADO PEI-5 </t>
  </si>
  <si>
    <t>CONTRAPISO EM ARGAMASSA TRAÇO 1:4 (CIMENTO E AREIA), PREPARO MECÂNICO COM BETONEIRA 400 L, ESPESSURA 2CM</t>
  </si>
  <si>
    <t xml:space="preserve">REVESTIMENTO CERÂMICO PARA PAREDES DIMENSÕES 20X20 CM </t>
  </si>
  <si>
    <t>PISOS/ RODAPES/ PEITORIS</t>
  </si>
  <si>
    <t>7.1.3</t>
  </si>
  <si>
    <t>7.1.4</t>
  </si>
  <si>
    <t>8.2</t>
  </si>
  <si>
    <t>15.80.044</t>
  </si>
  <si>
    <t>8.2.4</t>
  </si>
  <si>
    <t>APLICAÇÃO DE ESMALTE EM SUPERFICIE</t>
  </si>
  <si>
    <t>8.2.1</t>
  </si>
  <si>
    <t>8.2.2</t>
  </si>
  <si>
    <t>8.2.3</t>
  </si>
  <si>
    <t>8.2.5</t>
  </si>
  <si>
    <t>8.2.6</t>
  </si>
  <si>
    <t>8.2.7</t>
  </si>
  <si>
    <t>8.3</t>
  </si>
  <si>
    <t>8.3.1</t>
  </si>
  <si>
    <t xml:space="preserve">FONTE: TABELA SINAPI, CPOS e FDE </t>
  </si>
  <si>
    <t>BIRIGUI 20 DE NOVEMBRO DE 2017</t>
  </si>
  <si>
    <t xml:space="preserve">VALOR GERAL: NOVENTA E CINCO MIL, NOVECENTOS E OITENTA E CINCO REAIS E QUARENTA E TRÊS CENTAVOS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</si>
</sst>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* #,##0.00_-;\-&quot;R$&quot;* #,##0.00_-;_-&quot;R$&quot;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indexed="8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2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5" xfId="0" applyFont="1" applyBorder="1"/>
    <xf numFmtId="0" fontId="3" fillId="0" borderId="4" xfId="0" applyFont="1" applyBorder="1"/>
    <xf numFmtId="0" fontId="2" fillId="0" borderId="4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5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Border="1" applyAlignment="1">
      <alignment wrapText="1"/>
    </xf>
    <xf numFmtId="44" fontId="3" fillId="0" borderId="0" xfId="1" applyFont="1" applyBorder="1"/>
    <xf numFmtId="44" fontId="3" fillId="0" borderId="0" xfId="0" applyNumberFormat="1" applyFont="1" applyBorder="1"/>
    <xf numFmtId="44" fontId="3" fillId="0" borderId="5" xfId="0" applyNumberFormat="1" applyFont="1" applyBorder="1"/>
    <xf numFmtId="2" fontId="3" fillId="0" borderId="0" xfId="0" applyNumberFormat="1" applyFont="1" applyBorder="1"/>
    <xf numFmtId="0" fontId="3" fillId="0" borderId="4" xfId="0" applyFont="1" applyFill="1" applyBorder="1"/>
    <xf numFmtId="0" fontId="4" fillId="0" borderId="0" xfId="0" applyFont="1" applyBorder="1" applyAlignment="1">
      <alignment horizontal="right"/>
    </xf>
    <xf numFmtId="0" fontId="3" fillId="0" borderId="0" xfId="0" applyFont="1" applyFill="1" applyBorder="1"/>
    <xf numFmtId="0" fontId="3" fillId="0" borderId="0" xfId="0" applyFont="1" applyFill="1" applyBorder="1" applyAlignment="1">
      <alignment wrapText="1"/>
    </xf>
    <xf numFmtId="44" fontId="2" fillId="0" borderId="0" xfId="1" applyFont="1" applyBorder="1"/>
    <xf numFmtId="44" fontId="2" fillId="0" borderId="0" xfId="0" applyNumberFormat="1" applyFont="1" applyBorder="1"/>
    <xf numFmtId="44" fontId="2" fillId="0" borderId="5" xfId="0" applyNumberFormat="1" applyFont="1" applyBorder="1"/>
    <xf numFmtId="0" fontId="2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wrapText="1"/>
    </xf>
    <xf numFmtId="0" fontId="2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3" fillId="0" borderId="0" xfId="0" applyFont="1" applyBorder="1" applyAlignment="1">
      <alignment horizontal="center" wrapText="1"/>
    </xf>
    <xf numFmtId="44" fontId="3" fillId="0" borderId="0" xfId="1" applyFont="1" applyBorder="1" applyAlignment="1">
      <alignment wrapText="1"/>
    </xf>
    <xf numFmtId="0" fontId="7" fillId="0" borderId="0" xfId="0" applyFont="1" applyBorder="1" applyAlignment="1">
      <alignment horizontal="right"/>
    </xf>
    <xf numFmtId="0" fontId="2" fillId="0" borderId="0" xfId="0" applyFont="1" applyBorder="1" applyAlignment="1"/>
    <xf numFmtId="0" fontId="3" fillId="0" borderId="6" xfId="0" applyFont="1" applyBorder="1"/>
    <xf numFmtId="0" fontId="3" fillId="0" borderId="7" xfId="0" applyFont="1" applyBorder="1"/>
    <xf numFmtId="0" fontId="3" fillId="0" borderId="7" xfId="0" applyFont="1" applyBorder="1" applyAlignment="1">
      <alignment horizontal="center"/>
    </xf>
    <xf numFmtId="0" fontId="3" fillId="0" borderId="8" xfId="0" applyFont="1" applyBorder="1"/>
    <xf numFmtId="0" fontId="2" fillId="0" borderId="0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2" fillId="0" borderId="0" xfId="0" applyFont="1"/>
    <xf numFmtId="44" fontId="2" fillId="0" borderId="0" xfId="0" applyNumberFormat="1" applyFont="1"/>
    <xf numFmtId="0" fontId="0" fillId="0" borderId="0" xfId="0" applyFont="1" applyBorder="1"/>
    <xf numFmtId="0" fontId="0" fillId="0" borderId="0" xfId="0" applyFont="1" applyFill="1" applyBorder="1"/>
    <xf numFmtId="0" fontId="0" fillId="0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4" xfId="0" applyFill="1" applyBorder="1"/>
    <xf numFmtId="0" fontId="0" fillId="0" borderId="0" xfId="0" applyFill="1" applyBorder="1"/>
    <xf numFmtId="0" fontId="0" fillId="0" borderId="0" xfId="0" applyBorder="1" applyAlignment="1">
      <alignment horizontal="center"/>
    </xf>
    <xf numFmtId="2" fontId="0" fillId="0" borderId="0" xfId="0" applyNumberFormat="1" applyBorder="1"/>
    <xf numFmtId="44" fontId="0" fillId="0" borderId="0" xfId="1" applyFont="1" applyBorder="1"/>
    <xf numFmtId="44" fontId="0" fillId="0" borderId="0" xfId="0" applyNumberFormat="1" applyBorder="1"/>
    <xf numFmtId="44" fontId="0" fillId="0" borderId="5" xfId="0" applyNumberFormat="1" applyBorder="1"/>
    <xf numFmtId="0" fontId="0" fillId="0" borderId="4" xfId="0" applyFont="1" applyBorder="1"/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25"/>
  <sheetViews>
    <sheetView tabSelected="1" topLeftCell="A96" workbookViewId="0">
      <selection sqref="A1:I120"/>
    </sheetView>
  </sheetViews>
  <sheetFormatPr defaultRowHeight="14.4" x14ac:dyDescent="0.3"/>
  <cols>
    <col min="1" max="1" width="8.109375" style="1" customWidth="1"/>
    <col min="2" max="2" width="8.88671875" style="1"/>
    <col min="3" max="3" width="5.5546875" style="1" customWidth="1"/>
    <col min="4" max="4" width="78.5546875" style="1" bestFit="1" customWidth="1"/>
    <col min="5" max="5" width="4.88671875" style="1" bestFit="1" customWidth="1"/>
    <col min="6" max="6" width="7.6640625" style="1" bestFit="1" customWidth="1"/>
    <col min="7" max="7" width="11.33203125" style="1" customWidth="1"/>
    <col min="8" max="8" width="12.5546875" style="1" bestFit="1" customWidth="1"/>
    <col min="9" max="9" width="14.33203125" style="1" bestFit="1" customWidth="1"/>
    <col min="10" max="16384" width="8.88671875" style="1"/>
  </cols>
  <sheetData>
    <row r="1" spans="1:9" x14ac:dyDescent="0.3">
      <c r="A1" s="67" t="s">
        <v>70</v>
      </c>
      <c r="B1" s="68"/>
      <c r="C1" s="68"/>
      <c r="D1" s="68"/>
      <c r="E1" s="68"/>
      <c r="F1" s="68"/>
      <c r="G1" s="68"/>
      <c r="H1" s="68"/>
      <c r="I1" s="69"/>
    </row>
    <row r="2" spans="1:9" x14ac:dyDescent="0.3">
      <c r="A2" s="70" t="s">
        <v>148</v>
      </c>
      <c r="B2" s="64"/>
      <c r="C2" s="64"/>
      <c r="D2" s="64"/>
      <c r="E2" s="64"/>
      <c r="F2" s="64"/>
      <c r="G2" s="64"/>
      <c r="H2" s="64"/>
      <c r="I2" s="71"/>
    </row>
    <row r="3" spans="1:9" x14ac:dyDescent="0.3">
      <c r="A3" s="62"/>
      <c r="B3" s="63"/>
      <c r="C3" s="63"/>
      <c r="D3" s="63"/>
      <c r="E3" s="2"/>
      <c r="F3" s="2"/>
      <c r="G3" s="2"/>
      <c r="H3" s="2"/>
      <c r="I3" s="3"/>
    </row>
    <row r="4" spans="1:9" x14ac:dyDescent="0.3">
      <c r="A4" s="4"/>
      <c r="B4" s="2"/>
      <c r="C4" s="2"/>
      <c r="D4" s="2"/>
      <c r="E4" s="2"/>
      <c r="F4" s="2"/>
      <c r="G4" s="2"/>
      <c r="H4" s="2"/>
      <c r="I4" s="3"/>
    </row>
    <row r="5" spans="1:9" x14ac:dyDescent="0.3">
      <c r="A5" s="5" t="s">
        <v>46</v>
      </c>
      <c r="B5" s="6" t="s">
        <v>47</v>
      </c>
      <c r="C5" s="7" t="s">
        <v>48</v>
      </c>
      <c r="D5" s="6" t="s">
        <v>51</v>
      </c>
      <c r="E5" s="7" t="s">
        <v>20</v>
      </c>
      <c r="F5" s="6" t="s">
        <v>140</v>
      </c>
      <c r="G5" s="6" t="s">
        <v>49</v>
      </c>
      <c r="H5" s="7" t="s">
        <v>141</v>
      </c>
      <c r="I5" s="8" t="s">
        <v>50</v>
      </c>
    </row>
    <row r="6" spans="1:9" x14ac:dyDescent="0.3">
      <c r="A6" s="4"/>
      <c r="B6" s="9"/>
      <c r="C6" s="45" t="s">
        <v>52</v>
      </c>
      <c r="D6" s="6" t="s">
        <v>3</v>
      </c>
      <c r="E6" s="10"/>
      <c r="F6" s="2"/>
      <c r="G6" s="2"/>
      <c r="H6" s="2"/>
      <c r="I6" s="3"/>
    </row>
    <row r="7" spans="1:9" x14ac:dyDescent="0.3">
      <c r="A7" s="4"/>
      <c r="B7" s="9"/>
      <c r="C7" s="45" t="s">
        <v>53</v>
      </c>
      <c r="D7" s="6" t="s">
        <v>0</v>
      </c>
      <c r="E7" s="7"/>
      <c r="F7" s="6"/>
      <c r="G7" s="2"/>
      <c r="H7" s="2"/>
      <c r="I7" s="3"/>
    </row>
    <row r="8" spans="1:9" x14ac:dyDescent="0.3">
      <c r="A8" s="4" t="s">
        <v>6</v>
      </c>
      <c r="B8" s="11" t="s">
        <v>4</v>
      </c>
      <c r="C8" s="12" t="s">
        <v>54</v>
      </c>
      <c r="D8" s="2" t="s">
        <v>1</v>
      </c>
      <c r="E8" s="10" t="s">
        <v>8</v>
      </c>
      <c r="F8" s="13">
        <v>142.89404999999999</v>
      </c>
      <c r="G8" s="14">
        <v>7.31</v>
      </c>
      <c r="H8" s="15">
        <f>F8*G8</f>
        <v>1044.5555055</v>
      </c>
      <c r="I8" s="16">
        <f>H8*1.2971</f>
        <v>1354.8929461840498</v>
      </c>
    </row>
    <row r="9" spans="1:9" x14ac:dyDescent="0.3">
      <c r="A9" s="4" t="s">
        <v>7</v>
      </c>
      <c r="B9" s="11" t="s">
        <v>5</v>
      </c>
      <c r="C9" s="12" t="s">
        <v>55</v>
      </c>
      <c r="D9" s="2" t="s">
        <v>2</v>
      </c>
      <c r="E9" s="10" t="s">
        <v>8</v>
      </c>
      <c r="F9" s="17">
        <v>16.29</v>
      </c>
      <c r="G9" s="14">
        <v>8.32</v>
      </c>
      <c r="H9" s="15">
        <f t="shared" ref="H9:H82" si="0">F9*G9</f>
        <v>135.53280000000001</v>
      </c>
      <c r="I9" s="16">
        <f t="shared" ref="I9:I74" si="1">H9*1.2971</f>
        <v>175.79959488</v>
      </c>
    </row>
    <row r="10" spans="1:9" x14ac:dyDescent="0.3">
      <c r="A10" s="18" t="s">
        <v>6</v>
      </c>
      <c r="B10" s="19" t="s">
        <v>74</v>
      </c>
      <c r="C10" s="12" t="s">
        <v>56</v>
      </c>
      <c r="D10" s="20" t="s">
        <v>71</v>
      </c>
      <c r="E10" s="10" t="s">
        <v>9</v>
      </c>
      <c r="F10" s="17">
        <v>8.4282500000000002</v>
      </c>
      <c r="G10" s="14">
        <v>134.09</v>
      </c>
      <c r="H10" s="15">
        <f t="shared" si="0"/>
        <v>1130.1440425000001</v>
      </c>
      <c r="I10" s="16">
        <f t="shared" si="1"/>
        <v>1465.9098375267499</v>
      </c>
    </row>
    <row r="11" spans="1:9" x14ac:dyDescent="0.3">
      <c r="A11" s="4" t="s">
        <v>7</v>
      </c>
      <c r="B11" s="19">
        <v>72898</v>
      </c>
      <c r="C11" s="12" t="s">
        <v>95</v>
      </c>
      <c r="D11" s="20" t="s">
        <v>151</v>
      </c>
      <c r="E11" s="10" t="s">
        <v>9</v>
      </c>
      <c r="F11" s="17">
        <v>13.2037715</v>
      </c>
      <c r="G11" s="14">
        <v>3.57</v>
      </c>
      <c r="H11" s="15">
        <f>F11*G11</f>
        <v>47.137464254999998</v>
      </c>
      <c r="I11" s="16">
        <f t="shared" si="1"/>
        <v>61.142004885160496</v>
      </c>
    </row>
    <row r="12" spans="1:9" ht="28.8" x14ac:dyDescent="0.3">
      <c r="A12" s="18" t="s">
        <v>7</v>
      </c>
      <c r="B12" s="19">
        <v>72900</v>
      </c>
      <c r="C12" s="12" t="s">
        <v>149</v>
      </c>
      <c r="D12" s="21" t="s">
        <v>150</v>
      </c>
      <c r="E12" s="10" t="s">
        <v>9</v>
      </c>
      <c r="F12" s="17">
        <v>17.164902949999998</v>
      </c>
      <c r="G12" s="14">
        <v>4.8899999999999997</v>
      </c>
      <c r="H12" s="15">
        <f t="shared" ref="H12:H13" si="2">F12*G12</f>
        <v>83.936375425499989</v>
      </c>
      <c r="I12" s="16">
        <f t="shared" si="1"/>
        <v>108.87387256441603</v>
      </c>
    </row>
    <row r="13" spans="1:9" x14ac:dyDescent="0.3">
      <c r="A13" s="18" t="s">
        <v>7</v>
      </c>
      <c r="B13" s="19" t="s">
        <v>187</v>
      </c>
      <c r="C13" s="12" t="s">
        <v>186</v>
      </c>
      <c r="D13" s="21" t="s">
        <v>185</v>
      </c>
      <c r="E13" s="10" t="s">
        <v>8</v>
      </c>
      <c r="F13" s="17">
        <v>2.5</v>
      </c>
      <c r="G13" s="14">
        <v>309.02999999999997</v>
      </c>
      <c r="H13" s="15">
        <f t="shared" si="2"/>
        <v>772.57499999999993</v>
      </c>
      <c r="I13" s="16">
        <f t="shared" si="1"/>
        <v>1002.1070324999998</v>
      </c>
    </row>
    <row r="14" spans="1:9" x14ac:dyDescent="0.3">
      <c r="A14" s="4"/>
      <c r="B14" s="9"/>
      <c r="C14" s="10"/>
      <c r="D14" s="2"/>
      <c r="E14" s="10"/>
      <c r="F14" s="17"/>
      <c r="G14" s="22" t="s">
        <v>57</v>
      </c>
      <c r="H14" s="23">
        <f>SUM(H8:H13)</f>
        <v>3213.8811876804998</v>
      </c>
      <c r="I14" s="24">
        <f t="shared" si="1"/>
        <v>4168.7252885403759</v>
      </c>
    </row>
    <row r="15" spans="1:9" x14ac:dyDescent="0.3">
      <c r="A15" s="4"/>
      <c r="B15" s="9"/>
      <c r="C15" s="45" t="s">
        <v>58</v>
      </c>
      <c r="D15" s="25" t="s">
        <v>96</v>
      </c>
      <c r="E15" s="10"/>
      <c r="F15" s="17"/>
      <c r="G15" s="22"/>
      <c r="H15" s="15"/>
      <c r="I15" s="16"/>
    </row>
    <row r="16" spans="1:9" x14ac:dyDescent="0.3">
      <c r="A16" s="4"/>
      <c r="B16" s="9"/>
      <c r="C16" s="29" t="s">
        <v>59</v>
      </c>
      <c r="D16" s="6" t="s">
        <v>10</v>
      </c>
      <c r="E16" s="10"/>
      <c r="F16" s="17"/>
      <c r="G16" s="14"/>
      <c r="H16" s="15"/>
      <c r="I16" s="16"/>
    </row>
    <row r="17" spans="1:9" x14ac:dyDescent="0.3">
      <c r="A17" s="4" t="s">
        <v>6</v>
      </c>
      <c r="B17" s="19" t="s">
        <v>14</v>
      </c>
      <c r="C17" s="12" t="s">
        <v>97</v>
      </c>
      <c r="D17" s="26" t="s">
        <v>11</v>
      </c>
      <c r="E17" s="27" t="s">
        <v>15</v>
      </c>
      <c r="F17" s="17">
        <v>21.5</v>
      </c>
      <c r="G17" s="14">
        <v>27.86</v>
      </c>
      <c r="H17" s="15">
        <f t="shared" si="0"/>
        <v>598.99</v>
      </c>
      <c r="I17" s="16">
        <f t="shared" si="1"/>
        <v>776.949929</v>
      </c>
    </row>
    <row r="18" spans="1:9" x14ac:dyDescent="0.3">
      <c r="A18" s="4" t="s">
        <v>7</v>
      </c>
      <c r="B18" s="19">
        <v>87879</v>
      </c>
      <c r="C18" s="12" t="s">
        <v>98</v>
      </c>
      <c r="D18" s="26" t="s">
        <v>12</v>
      </c>
      <c r="E18" s="27" t="s">
        <v>8</v>
      </c>
      <c r="F18" s="17">
        <v>16.29</v>
      </c>
      <c r="G18" s="14">
        <v>2.72</v>
      </c>
      <c r="H18" s="15">
        <f t="shared" si="0"/>
        <v>44.308799999999998</v>
      </c>
      <c r="I18" s="16">
        <f t="shared" si="1"/>
        <v>57.472944479999995</v>
      </c>
    </row>
    <row r="19" spans="1:9" x14ac:dyDescent="0.3">
      <c r="A19" s="4" t="s">
        <v>7</v>
      </c>
      <c r="B19" s="19">
        <v>87529</v>
      </c>
      <c r="C19" s="12" t="s">
        <v>60</v>
      </c>
      <c r="D19" s="28" t="s">
        <v>188</v>
      </c>
      <c r="E19" s="27" t="s">
        <v>8</v>
      </c>
      <c r="F19" s="17">
        <v>16.29</v>
      </c>
      <c r="G19" s="14">
        <v>24.39</v>
      </c>
      <c r="H19" s="15">
        <f t="shared" si="0"/>
        <v>397.31309999999996</v>
      </c>
      <c r="I19" s="16">
        <f t="shared" si="1"/>
        <v>515.35482200999991</v>
      </c>
    </row>
    <row r="20" spans="1:9" x14ac:dyDescent="0.3">
      <c r="A20" s="4" t="s">
        <v>7</v>
      </c>
      <c r="B20" s="19">
        <v>34449</v>
      </c>
      <c r="C20" s="12" t="s">
        <v>161</v>
      </c>
      <c r="D20" s="26" t="s">
        <v>13</v>
      </c>
      <c r="E20" s="27" t="s">
        <v>16</v>
      </c>
      <c r="F20" s="17">
        <v>1.47</v>
      </c>
      <c r="G20" s="14">
        <v>4.18</v>
      </c>
      <c r="H20" s="15">
        <f t="shared" si="0"/>
        <v>6.1445999999999996</v>
      </c>
      <c r="I20" s="16">
        <f t="shared" si="1"/>
        <v>7.9701606599999995</v>
      </c>
    </row>
    <row r="21" spans="1:9" x14ac:dyDescent="0.3">
      <c r="A21" s="18" t="s">
        <v>6</v>
      </c>
      <c r="B21" s="19" t="s">
        <v>84</v>
      </c>
      <c r="C21" s="12" t="s">
        <v>162</v>
      </c>
      <c r="D21" s="26" t="s">
        <v>100</v>
      </c>
      <c r="E21" s="27" t="s">
        <v>8</v>
      </c>
      <c r="F21" s="17">
        <v>10.8</v>
      </c>
      <c r="G21" s="14">
        <v>11.82</v>
      </c>
      <c r="H21" s="15">
        <f t="shared" si="0"/>
        <v>127.65600000000001</v>
      </c>
      <c r="I21" s="16">
        <f t="shared" si="1"/>
        <v>165.58259759999999</v>
      </c>
    </row>
    <row r="22" spans="1:9" x14ac:dyDescent="0.3">
      <c r="A22" s="18" t="s">
        <v>7</v>
      </c>
      <c r="B22" s="19">
        <v>72179</v>
      </c>
      <c r="C22" s="12" t="s">
        <v>163</v>
      </c>
      <c r="D22" s="26" t="s">
        <v>85</v>
      </c>
      <c r="E22" s="27" t="s">
        <v>8</v>
      </c>
      <c r="F22" s="17">
        <v>10.8</v>
      </c>
      <c r="G22" s="14">
        <v>48.35</v>
      </c>
      <c r="H22" s="15">
        <f t="shared" si="0"/>
        <v>522.18000000000006</v>
      </c>
      <c r="I22" s="16">
        <f t="shared" si="1"/>
        <v>677.31967800000007</v>
      </c>
    </row>
    <row r="23" spans="1:9" x14ac:dyDescent="0.3">
      <c r="A23" s="18" t="s">
        <v>6</v>
      </c>
      <c r="B23" s="19" t="s">
        <v>170</v>
      </c>
      <c r="C23" s="12" t="s">
        <v>167</v>
      </c>
      <c r="D23" s="26" t="s">
        <v>166</v>
      </c>
      <c r="E23" s="27" t="s">
        <v>15</v>
      </c>
      <c r="F23" s="17">
        <v>20</v>
      </c>
      <c r="G23" s="14">
        <v>7.56</v>
      </c>
      <c r="H23" s="15">
        <f t="shared" si="0"/>
        <v>151.19999999999999</v>
      </c>
      <c r="I23" s="16">
        <f t="shared" si="1"/>
        <v>196.12151999999998</v>
      </c>
    </row>
    <row r="24" spans="1:9" x14ac:dyDescent="0.3">
      <c r="A24" s="18" t="s">
        <v>6</v>
      </c>
      <c r="B24" s="19" t="s">
        <v>171</v>
      </c>
      <c r="C24" s="12" t="s">
        <v>168</v>
      </c>
      <c r="D24" s="26" t="s">
        <v>165</v>
      </c>
      <c r="E24" s="27" t="s">
        <v>20</v>
      </c>
      <c r="F24" s="17">
        <v>8</v>
      </c>
      <c r="G24" s="14">
        <v>15.85</v>
      </c>
      <c r="H24" s="15">
        <f t="shared" si="0"/>
        <v>126.8</v>
      </c>
      <c r="I24" s="16">
        <f t="shared" si="1"/>
        <v>164.47227999999998</v>
      </c>
    </row>
    <row r="25" spans="1:9" ht="28.8" x14ac:dyDescent="0.3">
      <c r="A25" s="18" t="s">
        <v>6</v>
      </c>
      <c r="B25" s="19" t="s">
        <v>172</v>
      </c>
      <c r="C25" s="12" t="s">
        <v>169</v>
      </c>
      <c r="D25" s="28" t="s">
        <v>164</v>
      </c>
      <c r="E25" s="27" t="s">
        <v>15</v>
      </c>
      <c r="F25" s="17">
        <v>20</v>
      </c>
      <c r="G25" s="14">
        <v>102.64</v>
      </c>
      <c r="H25" s="15">
        <f t="shared" si="0"/>
        <v>2052.8000000000002</v>
      </c>
      <c r="I25" s="16">
        <f t="shared" si="1"/>
        <v>2662.6868800000002</v>
      </c>
    </row>
    <row r="26" spans="1:9" x14ac:dyDescent="0.3">
      <c r="A26" s="4"/>
      <c r="B26" s="9"/>
      <c r="C26" s="10"/>
      <c r="D26" s="2"/>
      <c r="E26" s="10"/>
      <c r="F26" s="17"/>
      <c r="G26" s="22" t="s">
        <v>57</v>
      </c>
      <c r="H26" s="23">
        <f>SUM(H17:H25)</f>
        <v>4027.3924999999999</v>
      </c>
      <c r="I26" s="24">
        <f t="shared" si="1"/>
        <v>5223.9308117499995</v>
      </c>
    </row>
    <row r="27" spans="1:9" x14ac:dyDescent="0.3">
      <c r="A27" s="4"/>
      <c r="B27" s="9"/>
      <c r="C27" s="29" t="s">
        <v>99</v>
      </c>
      <c r="D27" s="30" t="s">
        <v>17</v>
      </c>
      <c r="E27" s="10"/>
      <c r="F27" s="17"/>
      <c r="G27" s="14"/>
      <c r="H27" s="15"/>
      <c r="I27" s="16"/>
    </row>
    <row r="28" spans="1:9" x14ac:dyDescent="0.3">
      <c r="A28" s="18" t="s">
        <v>6</v>
      </c>
      <c r="B28" s="9" t="s">
        <v>19</v>
      </c>
      <c r="C28" s="12" t="s">
        <v>106</v>
      </c>
      <c r="D28" s="2" t="s">
        <v>18</v>
      </c>
      <c r="E28" s="31" t="s">
        <v>20</v>
      </c>
      <c r="F28" s="17">
        <v>14</v>
      </c>
      <c r="G28" s="14">
        <v>13.11</v>
      </c>
      <c r="H28" s="15">
        <f t="shared" si="0"/>
        <v>183.54</v>
      </c>
      <c r="I28" s="16">
        <f t="shared" si="1"/>
        <v>238.06973399999998</v>
      </c>
    </row>
    <row r="29" spans="1:9" x14ac:dyDescent="0.3">
      <c r="A29" s="18" t="s">
        <v>6</v>
      </c>
      <c r="B29" s="9" t="s">
        <v>76</v>
      </c>
      <c r="C29" s="12" t="s">
        <v>107</v>
      </c>
      <c r="D29" s="2" t="s">
        <v>75</v>
      </c>
      <c r="E29" s="31" t="s">
        <v>8</v>
      </c>
      <c r="F29" s="17">
        <v>4.2</v>
      </c>
      <c r="G29" s="14">
        <v>18.87</v>
      </c>
      <c r="H29" s="15">
        <f t="shared" si="0"/>
        <v>79.254000000000005</v>
      </c>
      <c r="I29" s="16">
        <f t="shared" si="1"/>
        <v>102.80036339999999</v>
      </c>
    </row>
    <row r="30" spans="1:9" x14ac:dyDescent="0.3">
      <c r="A30" s="18" t="s">
        <v>6</v>
      </c>
      <c r="B30" s="32" t="s">
        <v>77</v>
      </c>
      <c r="C30" s="12" t="s">
        <v>108</v>
      </c>
      <c r="D30" s="20" t="s">
        <v>78</v>
      </c>
      <c r="E30" s="31" t="s">
        <v>8</v>
      </c>
      <c r="F30" s="17">
        <v>4.2</v>
      </c>
      <c r="G30" s="14">
        <v>963.65</v>
      </c>
      <c r="H30" s="15">
        <f t="shared" si="0"/>
        <v>4047.33</v>
      </c>
      <c r="I30" s="16">
        <f t="shared" si="1"/>
        <v>5249.7917429999998</v>
      </c>
    </row>
    <row r="31" spans="1:9" x14ac:dyDescent="0.3">
      <c r="A31" s="4"/>
      <c r="B31" s="9"/>
      <c r="C31" s="29" t="s">
        <v>109</v>
      </c>
      <c r="D31" s="6" t="s">
        <v>138</v>
      </c>
      <c r="E31" s="31"/>
      <c r="F31" s="17"/>
      <c r="G31" s="14"/>
      <c r="H31" s="15"/>
      <c r="I31" s="16"/>
    </row>
    <row r="32" spans="1:9" x14ac:dyDescent="0.3">
      <c r="A32" s="4" t="s">
        <v>6</v>
      </c>
      <c r="B32" s="9" t="s">
        <v>26</v>
      </c>
      <c r="C32" s="12" t="s">
        <v>110</v>
      </c>
      <c r="D32" s="2" t="s">
        <v>25</v>
      </c>
      <c r="E32" s="10" t="s">
        <v>20</v>
      </c>
      <c r="F32" s="17">
        <v>5</v>
      </c>
      <c r="G32" s="14">
        <v>149.18</v>
      </c>
      <c r="H32" s="15">
        <f t="shared" si="0"/>
        <v>745.90000000000009</v>
      </c>
      <c r="I32" s="16">
        <f t="shared" si="1"/>
        <v>967.50689000000011</v>
      </c>
    </row>
    <row r="33" spans="1:9" x14ac:dyDescent="0.3">
      <c r="A33" s="4" t="s">
        <v>7</v>
      </c>
      <c r="B33" s="33">
        <v>88261</v>
      </c>
      <c r="C33" s="12" t="s">
        <v>111</v>
      </c>
      <c r="D33" s="2" t="s">
        <v>21</v>
      </c>
      <c r="E33" s="27" t="s">
        <v>27</v>
      </c>
      <c r="F33" s="17">
        <v>7.75</v>
      </c>
      <c r="G33" s="14">
        <v>21.26</v>
      </c>
      <c r="H33" s="15">
        <f t="shared" si="0"/>
        <v>164.76500000000001</v>
      </c>
      <c r="I33" s="16">
        <f t="shared" si="1"/>
        <v>213.71668149999999</v>
      </c>
    </row>
    <row r="34" spans="1:9" x14ac:dyDescent="0.3">
      <c r="A34" s="4" t="s">
        <v>7</v>
      </c>
      <c r="B34" s="33">
        <v>88316</v>
      </c>
      <c r="C34" s="12" t="s">
        <v>112</v>
      </c>
      <c r="D34" s="2" t="s">
        <v>22</v>
      </c>
      <c r="E34" s="27" t="s">
        <v>27</v>
      </c>
      <c r="F34" s="17">
        <v>3.85</v>
      </c>
      <c r="G34" s="14">
        <v>18.53</v>
      </c>
      <c r="H34" s="15">
        <f t="shared" si="0"/>
        <v>71.340500000000006</v>
      </c>
      <c r="I34" s="16">
        <f t="shared" si="1"/>
        <v>92.535762550000001</v>
      </c>
    </row>
    <row r="35" spans="1:9" ht="28.8" x14ac:dyDescent="0.3">
      <c r="A35" s="4" t="s">
        <v>7</v>
      </c>
      <c r="B35" s="33">
        <v>2432</v>
      </c>
      <c r="C35" s="12" t="s">
        <v>113</v>
      </c>
      <c r="D35" s="34" t="s">
        <v>23</v>
      </c>
      <c r="E35" s="27" t="s">
        <v>28</v>
      </c>
      <c r="F35" s="17">
        <v>5</v>
      </c>
      <c r="G35" s="14">
        <v>29.53</v>
      </c>
      <c r="H35" s="15">
        <f t="shared" si="0"/>
        <v>147.65</v>
      </c>
      <c r="I35" s="16">
        <f t="shared" si="1"/>
        <v>191.51681500000001</v>
      </c>
    </row>
    <row r="36" spans="1:9" x14ac:dyDescent="0.3">
      <c r="A36" s="4" t="s">
        <v>7</v>
      </c>
      <c r="B36" s="33">
        <v>11055</v>
      </c>
      <c r="C36" s="12" t="s">
        <v>114</v>
      </c>
      <c r="D36" s="34" t="s">
        <v>24</v>
      </c>
      <c r="E36" s="27" t="s">
        <v>20</v>
      </c>
      <c r="F36" s="17">
        <v>100</v>
      </c>
      <c r="G36" s="14">
        <v>0.03</v>
      </c>
      <c r="H36" s="15">
        <f t="shared" si="0"/>
        <v>3</v>
      </c>
      <c r="I36" s="16">
        <f t="shared" si="1"/>
        <v>3.8912999999999998</v>
      </c>
    </row>
    <row r="37" spans="1:9" x14ac:dyDescent="0.3">
      <c r="A37" s="4"/>
      <c r="B37" s="9"/>
      <c r="C37" s="29" t="s">
        <v>115</v>
      </c>
      <c r="D37" s="6" t="s">
        <v>137</v>
      </c>
      <c r="E37" s="31"/>
      <c r="F37" s="17"/>
      <c r="G37" s="14"/>
      <c r="H37" s="15"/>
      <c r="I37" s="16"/>
    </row>
    <row r="38" spans="1:9" x14ac:dyDescent="0.3">
      <c r="A38" s="4" t="s">
        <v>6</v>
      </c>
      <c r="B38" s="9" t="s">
        <v>81</v>
      </c>
      <c r="C38" s="12" t="s">
        <v>116</v>
      </c>
      <c r="D38" s="2" t="s">
        <v>80</v>
      </c>
      <c r="E38" s="10" t="s">
        <v>20</v>
      </c>
      <c r="F38" s="17">
        <v>2</v>
      </c>
      <c r="G38" s="14">
        <v>160.79</v>
      </c>
      <c r="H38" s="15">
        <f t="shared" si="0"/>
        <v>321.58</v>
      </c>
      <c r="I38" s="16">
        <f t="shared" si="1"/>
        <v>417.12141799999995</v>
      </c>
    </row>
    <row r="39" spans="1:9" x14ac:dyDescent="0.3">
      <c r="A39" s="4" t="s">
        <v>7</v>
      </c>
      <c r="B39" s="33">
        <v>88261</v>
      </c>
      <c r="C39" s="12" t="s">
        <v>117</v>
      </c>
      <c r="D39" s="2" t="s">
        <v>21</v>
      </c>
      <c r="E39" s="27" t="s">
        <v>27</v>
      </c>
      <c r="F39" s="17">
        <v>3.3559999999999999</v>
      </c>
      <c r="G39" s="14">
        <v>21.26</v>
      </c>
      <c r="H39" s="15">
        <f t="shared" si="0"/>
        <v>71.348560000000006</v>
      </c>
      <c r="I39" s="16">
        <f t="shared" si="1"/>
        <v>92.546217175999999</v>
      </c>
    </row>
    <row r="40" spans="1:9" x14ac:dyDescent="0.3">
      <c r="A40" s="4" t="s">
        <v>7</v>
      </c>
      <c r="B40" s="33">
        <v>88316</v>
      </c>
      <c r="C40" s="12" t="s">
        <v>118</v>
      </c>
      <c r="D40" s="2" t="s">
        <v>22</v>
      </c>
      <c r="E40" s="27" t="s">
        <v>27</v>
      </c>
      <c r="F40" s="17">
        <v>1.6779999999999999</v>
      </c>
      <c r="G40" s="14">
        <v>18.53</v>
      </c>
      <c r="H40" s="15">
        <f t="shared" si="0"/>
        <v>31.093340000000001</v>
      </c>
      <c r="I40" s="16">
        <f t="shared" si="1"/>
        <v>40.331171314000002</v>
      </c>
    </row>
    <row r="41" spans="1:9" ht="28.8" x14ac:dyDescent="0.3">
      <c r="A41" s="4" t="s">
        <v>7</v>
      </c>
      <c r="B41" s="33">
        <v>2432</v>
      </c>
      <c r="C41" s="12" t="s">
        <v>119</v>
      </c>
      <c r="D41" s="34" t="s">
        <v>23</v>
      </c>
      <c r="E41" s="27" t="s">
        <v>28</v>
      </c>
      <c r="F41" s="17">
        <v>2</v>
      </c>
      <c r="G41" s="14">
        <v>29.53</v>
      </c>
      <c r="H41" s="15">
        <f t="shared" si="0"/>
        <v>59.06</v>
      </c>
      <c r="I41" s="16">
        <f t="shared" si="1"/>
        <v>76.606725999999995</v>
      </c>
    </row>
    <row r="42" spans="1:9" ht="22.2" customHeight="1" x14ac:dyDescent="0.3">
      <c r="A42" s="4" t="s">
        <v>7</v>
      </c>
      <c r="B42" s="33">
        <v>11055</v>
      </c>
      <c r="C42" s="12" t="s">
        <v>120</v>
      </c>
      <c r="D42" s="34" t="s">
        <v>24</v>
      </c>
      <c r="E42" s="27" t="s">
        <v>20</v>
      </c>
      <c r="F42" s="17">
        <v>40</v>
      </c>
      <c r="G42" s="14">
        <v>0.03</v>
      </c>
      <c r="H42" s="15">
        <f t="shared" si="0"/>
        <v>1.2</v>
      </c>
      <c r="I42" s="16">
        <f t="shared" si="1"/>
        <v>1.5565199999999999</v>
      </c>
    </row>
    <row r="43" spans="1:9" ht="22.2" customHeight="1" x14ac:dyDescent="0.3">
      <c r="A43" s="4"/>
      <c r="B43" s="9"/>
      <c r="C43" s="29" t="s">
        <v>121</v>
      </c>
      <c r="D43" s="6" t="s">
        <v>136</v>
      </c>
      <c r="E43" s="31"/>
      <c r="F43" s="17"/>
      <c r="G43" s="14"/>
      <c r="H43" s="15"/>
      <c r="I43" s="16"/>
    </row>
    <row r="44" spans="1:9" ht="22.2" customHeight="1" x14ac:dyDescent="0.3">
      <c r="A44" s="4" t="s">
        <v>6</v>
      </c>
      <c r="B44" s="9" t="s">
        <v>82</v>
      </c>
      <c r="C44" s="12" t="s">
        <v>122</v>
      </c>
      <c r="D44" s="2" t="s">
        <v>79</v>
      </c>
      <c r="E44" s="10" t="s">
        <v>20</v>
      </c>
      <c r="F44" s="17">
        <v>1</v>
      </c>
      <c r="G44" s="14">
        <v>149.01</v>
      </c>
      <c r="H44" s="15">
        <f t="shared" si="0"/>
        <v>149.01</v>
      </c>
      <c r="I44" s="16">
        <f t="shared" si="1"/>
        <v>193.28087099999996</v>
      </c>
    </row>
    <row r="45" spans="1:9" x14ac:dyDescent="0.3">
      <c r="A45" s="4" t="s">
        <v>7</v>
      </c>
      <c r="B45" s="33">
        <v>88261</v>
      </c>
      <c r="C45" s="12" t="s">
        <v>123</v>
      </c>
      <c r="D45" s="2" t="s">
        <v>21</v>
      </c>
      <c r="E45" s="27" t="s">
        <v>27</v>
      </c>
      <c r="F45" s="17">
        <v>1.41</v>
      </c>
      <c r="G45" s="14">
        <v>21.26</v>
      </c>
      <c r="H45" s="15">
        <f t="shared" si="0"/>
        <v>29.976600000000001</v>
      </c>
      <c r="I45" s="16">
        <f t="shared" si="1"/>
        <v>38.882647859999999</v>
      </c>
    </row>
    <row r="46" spans="1:9" x14ac:dyDescent="0.3">
      <c r="A46" s="4" t="s">
        <v>7</v>
      </c>
      <c r="B46" s="33">
        <v>88316</v>
      </c>
      <c r="C46" s="12" t="s">
        <v>124</v>
      </c>
      <c r="D46" s="2" t="s">
        <v>22</v>
      </c>
      <c r="E46" s="27" t="s">
        <v>27</v>
      </c>
      <c r="F46" s="17">
        <v>0.71</v>
      </c>
      <c r="G46" s="14">
        <v>18.53</v>
      </c>
      <c r="H46" s="15">
        <f t="shared" si="0"/>
        <v>13.1563</v>
      </c>
      <c r="I46" s="16">
        <f t="shared" si="1"/>
        <v>17.065036729999999</v>
      </c>
    </row>
    <row r="47" spans="1:9" ht="28.8" x14ac:dyDescent="0.3">
      <c r="A47" s="4" t="s">
        <v>7</v>
      </c>
      <c r="B47" s="33">
        <v>2432</v>
      </c>
      <c r="C47" s="12" t="s">
        <v>125</v>
      </c>
      <c r="D47" s="34" t="s">
        <v>23</v>
      </c>
      <c r="E47" s="27" t="s">
        <v>28</v>
      </c>
      <c r="F47" s="17">
        <v>1</v>
      </c>
      <c r="G47" s="14">
        <v>29.53</v>
      </c>
      <c r="H47" s="15">
        <f t="shared" si="0"/>
        <v>29.53</v>
      </c>
      <c r="I47" s="16">
        <f t="shared" si="1"/>
        <v>38.303362999999997</v>
      </c>
    </row>
    <row r="48" spans="1:9" ht="22.2" customHeight="1" x14ac:dyDescent="0.3">
      <c r="A48" s="4" t="s">
        <v>7</v>
      </c>
      <c r="B48" s="33">
        <v>11055</v>
      </c>
      <c r="C48" s="12" t="s">
        <v>126</v>
      </c>
      <c r="D48" s="34" t="s">
        <v>24</v>
      </c>
      <c r="E48" s="27" t="s">
        <v>20</v>
      </c>
      <c r="F48" s="17">
        <v>20</v>
      </c>
      <c r="G48" s="14">
        <v>0.03</v>
      </c>
      <c r="H48" s="15">
        <f t="shared" si="0"/>
        <v>0.6</v>
      </c>
      <c r="I48" s="16">
        <f t="shared" si="1"/>
        <v>0.77825999999999995</v>
      </c>
    </row>
    <row r="49" spans="1:9" ht="22.2" customHeight="1" x14ac:dyDescent="0.3">
      <c r="A49" s="4"/>
      <c r="B49" s="33"/>
      <c r="C49" s="29" t="s">
        <v>131</v>
      </c>
      <c r="D49" s="35" t="s">
        <v>139</v>
      </c>
      <c r="E49" s="27"/>
      <c r="F49" s="17"/>
      <c r="G49" s="14"/>
      <c r="H49" s="15"/>
      <c r="I49" s="16"/>
    </row>
    <row r="50" spans="1:9" ht="22.2" customHeight="1" x14ac:dyDescent="0.3">
      <c r="A50" s="4" t="s">
        <v>7</v>
      </c>
      <c r="B50" s="33">
        <v>88261</v>
      </c>
      <c r="C50" s="12" t="s">
        <v>132</v>
      </c>
      <c r="D50" s="34" t="s">
        <v>21</v>
      </c>
      <c r="E50" s="27" t="s">
        <v>27</v>
      </c>
      <c r="F50" s="17">
        <v>8.4600000000000009</v>
      </c>
      <c r="G50" s="14">
        <v>21.26</v>
      </c>
      <c r="H50" s="15">
        <f t="shared" si="0"/>
        <v>179.85960000000003</v>
      </c>
      <c r="I50" s="16">
        <f t="shared" si="1"/>
        <v>233.29588716000004</v>
      </c>
    </row>
    <row r="51" spans="1:9" ht="22.2" customHeight="1" x14ac:dyDescent="0.3">
      <c r="A51" s="4" t="s">
        <v>7</v>
      </c>
      <c r="B51" s="33">
        <v>88316</v>
      </c>
      <c r="C51" s="12" t="s">
        <v>133</v>
      </c>
      <c r="D51" s="34" t="s">
        <v>22</v>
      </c>
      <c r="E51" s="27" t="s">
        <v>27</v>
      </c>
      <c r="F51" s="17">
        <v>4.26</v>
      </c>
      <c r="G51" s="14">
        <v>18.53</v>
      </c>
      <c r="H51" s="15">
        <f t="shared" si="0"/>
        <v>78.937799999999996</v>
      </c>
      <c r="I51" s="16">
        <f t="shared" si="1"/>
        <v>102.39022037999999</v>
      </c>
    </row>
    <row r="52" spans="1:9" ht="28.8" x14ac:dyDescent="0.3">
      <c r="A52" s="4" t="s">
        <v>7</v>
      </c>
      <c r="B52" s="33">
        <v>2432</v>
      </c>
      <c r="C52" s="12" t="s">
        <v>134</v>
      </c>
      <c r="D52" s="34" t="s">
        <v>23</v>
      </c>
      <c r="E52" s="27" t="s">
        <v>28</v>
      </c>
      <c r="F52" s="17">
        <v>6</v>
      </c>
      <c r="G52" s="14">
        <v>29.53</v>
      </c>
      <c r="H52" s="15">
        <f t="shared" si="0"/>
        <v>177.18</v>
      </c>
      <c r="I52" s="16">
        <f t="shared" si="1"/>
        <v>229.820178</v>
      </c>
    </row>
    <row r="53" spans="1:9" x14ac:dyDescent="0.3">
      <c r="A53" s="4" t="s">
        <v>7</v>
      </c>
      <c r="B53" s="33">
        <v>11055</v>
      </c>
      <c r="C53" s="12" t="s">
        <v>135</v>
      </c>
      <c r="D53" s="34" t="s">
        <v>24</v>
      </c>
      <c r="E53" s="27" t="s">
        <v>20</v>
      </c>
      <c r="F53" s="17">
        <v>120</v>
      </c>
      <c r="G53" s="14">
        <v>0.03</v>
      </c>
      <c r="H53" s="15">
        <f t="shared" si="0"/>
        <v>3.5999999999999996</v>
      </c>
      <c r="I53" s="16">
        <f t="shared" si="1"/>
        <v>4.6695599999999988</v>
      </c>
    </row>
    <row r="54" spans="1:9" x14ac:dyDescent="0.3">
      <c r="A54" s="4" t="s">
        <v>31</v>
      </c>
      <c r="B54" s="33" t="s">
        <v>156</v>
      </c>
      <c r="C54" s="12" t="s">
        <v>152</v>
      </c>
      <c r="D54" s="34" t="s">
        <v>154</v>
      </c>
      <c r="E54" s="27" t="s">
        <v>15</v>
      </c>
      <c r="F54" s="17">
        <v>4</v>
      </c>
      <c r="G54" s="14">
        <v>9.6999999999999993</v>
      </c>
      <c r="H54" s="15">
        <f t="shared" si="0"/>
        <v>38.799999999999997</v>
      </c>
      <c r="I54" s="16">
        <f t="shared" si="1"/>
        <v>50.327479999999994</v>
      </c>
    </row>
    <row r="55" spans="1:9" x14ac:dyDescent="0.3">
      <c r="A55" s="4" t="s">
        <v>31</v>
      </c>
      <c r="B55" s="33" t="s">
        <v>157</v>
      </c>
      <c r="C55" s="12" t="s">
        <v>153</v>
      </c>
      <c r="D55" s="34" t="s">
        <v>155</v>
      </c>
      <c r="E55" s="27" t="s">
        <v>15</v>
      </c>
      <c r="F55" s="17">
        <v>4</v>
      </c>
      <c r="G55" s="14">
        <v>126.48</v>
      </c>
      <c r="H55" s="15">
        <f t="shared" si="0"/>
        <v>505.92</v>
      </c>
      <c r="I55" s="16">
        <f t="shared" si="1"/>
        <v>656.22883200000001</v>
      </c>
    </row>
    <row r="56" spans="1:9" x14ac:dyDescent="0.3">
      <c r="A56" s="4"/>
      <c r="B56" s="9"/>
      <c r="C56" s="10"/>
      <c r="D56" s="2"/>
      <c r="E56" s="10"/>
      <c r="F56" s="17"/>
      <c r="G56" s="22" t="s">
        <v>57</v>
      </c>
      <c r="H56" s="23">
        <f>SUM(H28:H55)</f>
        <v>7133.6317000000008</v>
      </c>
      <c r="I56" s="24">
        <f t="shared" si="1"/>
        <v>9253.03367807</v>
      </c>
    </row>
    <row r="57" spans="1:9" x14ac:dyDescent="0.3">
      <c r="A57" s="4"/>
      <c r="B57" s="9"/>
      <c r="C57" s="29" t="s">
        <v>61</v>
      </c>
      <c r="D57" s="6" t="s">
        <v>29</v>
      </c>
      <c r="E57" s="10"/>
      <c r="F57" s="17"/>
      <c r="G57" s="14"/>
      <c r="H57" s="15"/>
      <c r="I57" s="16"/>
    </row>
    <row r="58" spans="1:9" x14ac:dyDescent="0.3">
      <c r="A58" s="18" t="s">
        <v>31</v>
      </c>
      <c r="B58" s="9" t="s">
        <v>69</v>
      </c>
      <c r="C58" s="12" t="s">
        <v>66</v>
      </c>
      <c r="D58" s="2" t="s">
        <v>30</v>
      </c>
      <c r="E58" s="31" t="s">
        <v>15</v>
      </c>
      <c r="F58" s="17">
        <v>13.3</v>
      </c>
      <c r="G58" s="14">
        <v>3.56</v>
      </c>
      <c r="H58" s="15">
        <f>F58*G58</f>
        <v>47.348000000000006</v>
      </c>
      <c r="I58" s="16">
        <f>H58*1.2971</f>
        <v>61.415090800000002</v>
      </c>
    </row>
    <row r="59" spans="1:9" x14ac:dyDescent="0.3">
      <c r="A59" s="4"/>
      <c r="B59" s="9"/>
      <c r="C59" s="10"/>
      <c r="D59" s="2"/>
      <c r="E59" s="10"/>
      <c r="F59" s="17"/>
      <c r="G59" s="22" t="s">
        <v>57</v>
      </c>
      <c r="H59" s="23">
        <f>SUM(H58:H58)</f>
        <v>47.348000000000006</v>
      </c>
      <c r="I59" s="24">
        <f>H59*1.2971</f>
        <v>61.415090800000002</v>
      </c>
    </row>
    <row r="60" spans="1:9" x14ac:dyDescent="0.3">
      <c r="A60" s="4"/>
      <c r="B60" s="9"/>
      <c r="C60" s="7" t="s">
        <v>62</v>
      </c>
      <c r="D60" s="36" t="s">
        <v>195</v>
      </c>
      <c r="E60" s="10"/>
      <c r="F60" s="17"/>
      <c r="G60" s="22"/>
      <c r="H60" s="23"/>
      <c r="I60" s="16"/>
    </row>
    <row r="61" spans="1:9" ht="28.8" x14ac:dyDescent="0.3">
      <c r="A61" s="4" t="s">
        <v>31</v>
      </c>
      <c r="B61" s="9" t="s">
        <v>177</v>
      </c>
      <c r="C61" s="47" t="s">
        <v>63</v>
      </c>
      <c r="D61" s="21" t="s">
        <v>175</v>
      </c>
      <c r="E61" s="10" t="s">
        <v>15</v>
      </c>
      <c r="F61" s="17">
        <v>31.4</v>
      </c>
      <c r="G61" s="14">
        <v>7.9</v>
      </c>
      <c r="H61" s="15">
        <f>F61*G61</f>
        <v>248.06</v>
      </c>
      <c r="I61" s="16">
        <f t="shared" si="1"/>
        <v>321.75862599999999</v>
      </c>
    </row>
    <row r="62" spans="1:9" x14ac:dyDescent="0.3">
      <c r="A62" s="4" t="s">
        <v>31</v>
      </c>
      <c r="B62" s="9" t="s">
        <v>178</v>
      </c>
      <c r="C62" s="47" t="s">
        <v>64</v>
      </c>
      <c r="D62" s="21" t="s">
        <v>176</v>
      </c>
      <c r="E62" s="10" t="s">
        <v>15</v>
      </c>
      <c r="F62" s="17">
        <v>31.4</v>
      </c>
      <c r="G62" s="14">
        <v>65.58</v>
      </c>
      <c r="H62" s="15">
        <f t="shared" ref="H62:H63" si="3">F62*G62</f>
        <v>2059.212</v>
      </c>
      <c r="I62" s="16">
        <f t="shared" si="1"/>
        <v>2671.0038851999998</v>
      </c>
    </row>
    <row r="63" spans="1:9" ht="28.8" x14ac:dyDescent="0.3">
      <c r="A63" s="4" t="s">
        <v>7</v>
      </c>
      <c r="B63" s="9">
        <v>35277</v>
      </c>
      <c r="C63" s="47" t="s">
        <v>189</v>
      </c>
      <c r="D63" s="21" t="s">
        <v>174</v>
      </c>
      <c r="E63" s="10" t="s">
        <v>20</v>
      </c>
      <c r="F63" s="17">
        <v>1</v>
      </c>
      <c r="G63" s="14">
        <v>356.61</v>
      </c>
      <c r="H63" s="15">
        <f t="shared" si="3"/>
        <v>356.61</v>
      </c>
      <c r="I63" s="16">
        <f t="shared" si="1"/>
        <v>462.558831</v>
      </c>
    </row>
    <row r="64" spans="1:9" x14ac:dyDescent="0.3">
      <c r="A64" s="4"/>
      <c r="B64" s="9"/>
      <c r="C64" s="7" t="s">
        <v>190</v>
      </c>
      <c r="D64" s="25" t="s">
        <v>87</v>
      </c>
      <c r="E64" s="10"/>
      <c r="F64" s="17"/>
      <c r="G64" s="22"/>
      <c r="H64" s="15"/>
      <c r="I64" s="16"/>
    </row>
    <row r="65" spans="1:9" x14ac:dyDescent="0.3">
      <c r="A65" s="4" t="s">
        <v>6</v>
      </c>
      <c r="B65" s="9" t="s">
        <v>94</v>
      </c>
      <c r="C65" s="47" t="s">
        <v>191</v>
      </c>
      <c r="D65" s="20" t="s">
        <v>90</v>
      </c>
      <c r="E65" s="10" t="s">
        <v>20</v>
      </c>
      <c r="F65" s="17">
        <v>6</v>
      </c>
      <c r="G65" s="14">
        <v>27.26</v>
      </c>
      <c r="H65" s="15">
        <f>F65*G65</f>
        <v>163.56</v>
      </c>
      <c r="I65" s="16">
        <f>H65*1.2971</f>
        <v>212.15367599999999</v>
      </c>
    </row>
    <row r="66" spans="1:9" x14ac:dyDescent="0.3">
      <c r="A66" s="4" t="s">
        <v>6</v>
      </c>
      <c r="B66" s="9" t="s">
        <v>92</v>
      </c>
      <c r="C66" s="47" t="s">
        <v>192</v>
      </c>
      <c r="D66" s="20" t="s">
        <v>93</v>
      </c>
      <c r="E66" s="12" t="s">
        <v>20</v>
      </c>
      <c r="F66" s="17">
        <v>6</v>
      </c>
      <c r="G66" s="14">
        <v>42.35</v>
      </c>
      <c r="H66" s="15">
        <f>F66*G66</f>
        <v>254.10000000000002</v>
      </c>
      <c r="I66" s="16">
        <f>H66*1.2971</f>
        <v>329.59311000000002</v>
      </c>
    </row>
    <row r="67" spans="1:9" x14ac:dyDescent="0.3">
      <c r="A67" s="4" t="s">
        <v>6</v>
      </c>
      <c r="B67" s="9" t="s">
        <v>103</v>
      </c>
      <c r="C67" s="47" t="s">
        <v>193</v>
      </c>
      <c r="D67" s="20" t="s">
        <v>105</v>
      </c>
      <c r="E67" s="12" t="s">
        <v>8</v>
      </c>
      <c r="F67" s="17">
        <v>1.92</v>
      </c>
      <c r="G67" s="14">
        <v>37.75</v>
      </c>
      <c r="H67" s="15">
        <f>F67*G67</f>
        <v>72.48</v>
      </c>
      <c r="I67" s="16">
        <f>H67*1.2971</f>
        <v>94.013807999999997</v>
      </c>
    </row>
    <row r="68" spans="1:9" x14ac:dyDescent="0.3">
      <c r="A68" s="18" t="s">
        <v>6</v>
      </c>
      <c r="B68" s="9" t="s">
        <v>102</v>
      </c>
      <c r="C68" s="47" t="s">
        <v>194</v>
      </c>
      <c r="D68" s="20" t="s">
        <v>101</v>
      </c>
      <c r="E68" s="12" t="s">
        <v>8</v>
      </c>
      <c r="F68" s="17">
        <v>1.92</v>
      </c>
      <c r="G68" s="14">
        <v>230.23</v>
      </c>
      <c r="H68" s="15">
        <f>F68*G68</f>
        <v>442.04159999999996</v>
      </c>
      <c r="I68" s="16">
        <f>H68*1.2971</f>
        <v>573.37215935999996</v>
      </c>
    </row>
    <row r="69" spans="1:9" x14ac:dyDescent="0.3">
      <c r="A69" s="4"/>
      <c r="B69" s="9"/>
      <c r="C69" s="10"/>
      <c r="D69" s="2"/>
      <c r="E69" s="10"/>
      <c r="F69" s="17"/>
      <c r="G69" s="22" t="s">
        <v>57</v>
      </c>
      <c r="H69" s="23">
        <f>SUM(H61:H68)</f>
        <v>3596.0636</v>
      </c>
      <c r="I69" s="24">
        <f>H69*1.2971</f>
        <v>4664.4540955599996</v>
      </c>
    </row>
    <row r="70" spans="1:9" x14ac:dyDescent="0.3">
      <c r="A70" s="4"/>
      <c r="B70" s="9"/>
      <c r="C70" s="29" t="s">
        <v>65</v>
      </c>
      <c r="D70" s="6" t="s">
        <v>196</v>
      </c>
      <c r="E70" s="10"/>
      <c r="F70" s="17"/>
      <c r="G70" s="14"/>
      <c r="H70" s="15"/>
      <c r="I70" s="16"/>
    </row>
    <row r="71" spans="1:9" x14ac:dyDescent="0.3">
      <c r="A71" s="4"/>
      <c r="B71" s="9"/>
      <c r="C71" s="29" t="s">
        <v>66</v>
      </c>
      <c r="D71" s="6" t="s">
        <v>32</v>
      </c>
      <c r="E71" s="10"/>
      <c r="F71" s="17"/>
      <c r="G71" s="14"/>
      <c r="H71" s="15"/>
      <c r="I71" s="16"/>
    </row>
    <row r="72" spans="1:9" x14ac:dyDescent="0.3">
      <c r="A72" s="4" t="s">
        <v>7</v>
      </c>
      <c r="B72" s="9">
        <v>87532</v>
      </c>
      <c r="C72" s="46" t="s">
        <v>197</v>
      </c>
      <c r="D72" s="2" t="s">
        <v>83</v>
      </c>
      <c r="E72" s="10" t="s">
        <v>8</v>
      </c>
      <c r="F72" s="17">
        <v>52.545000000000002</v>
      </c>
      <c r="G72" s="14">
        <v>26.91</v>
      </c>
      <c r="H72" s="15">
        <f>F72*G72</f>
        <v>1413.98595</v>
      </c>
      <c r="I72" s="16">
        <f>H72*1.2971</f>
        <v>1834.0811757449999</v>
      </c>
    </row>
    <row r="73" spans="1:9" x14ac:dyDescent="0.3">
      <c r="A73" s="4" t="s">
        <v>7</v>
      </c>
      <c r="B73" s="9">
        <v>93393</v>
      </c>
      <c r="C73" s="46" t="s">
        <v>198</v>
      </c>
      <c r="D73" s="53" t="s">
        <v>203</v>
      </c>
      <c r="E73" s="37" t="s">
        <v>8</v>
      </c>
      <c r="F73" s="13">
        <v>52.545000000000002</v>
      </c>
      <c r="G73" s="38">
        <v>34.36</v>
      </c>
      <c r="H73" s="15">
        <f t="shared" si="0"/>
        <v>1805.4462000000001</v>
      </c>
      <c r="I73" s="16">
        <f t="shared" si="1"/>
        <v>2341.8442660199998</v>
      </c>
    </row>
    <row r="74" spans="1:9" x14ac:dyDescent="0.3">
      <c r="G74" s="48" t="s">
        <v>57</v>
      </c>
      <c r="H74" s="49">
        <f>SUM(H72:H73)</f>
        <v>3219.4321500000001</v>
      </c>
      <c r="I74" s="24">
        <f t="shared" si="1"/>
        <v>4175.925441765</v>
      </c>
    </row>
    <row r="75" spans="1:9" x14ac:dyDescent="0.3">
      <c r="C75" s="29" t="s">
        <v>86</v>
      </c>
      <c r="D75" s="48" t="s">
        <v>204</v>
      </c>
      <c r="G75" s="48"/>
      <c r="H75" s="49"/>
      <c r="I75" s="24"/>
    </row>
    <row r="76" spans="1:9" x14ac:dyDescent="0.3">
      <c r="A76" s="4"/>
      <c r="B76" s="9"/>
      <c r="C76" s="29" t="s">
        <v>88</v>
      </c>
      <c r="D76" s="6" t="s">
        <v>33</v>
      </c>
      <c r="E76" s="10"/>
      <c r="F76" s="17"/>
      <c r="G76" s="14"/>
      <c r="H76" s="15"/>
      <c r="I76" s="16"/>
    </row>
    <row r="77" spans="1:9" x14ac:dyDescent="0.3">
      <c r="A77" s="18" t="s">
        <v>7</v>
      </c>
      <c r="B77" s="9" t="s">
        <v>104</v>
      </c>
      <c r="C77" s="46" t="s">
        <v>89</v>
      </c>
      <c r="D77" s="20" t="s">
        <v>73</v>
      </c>
      <c r="E77" s="12" t="s">
        <v>9</v>
      </c>
      <c r="F77" s="17">
        <v>12.9375</v>
      </c>
      <c r="G77" s="14">
        <v>49.92</v>
      </c>
      <c r="H77" s="15">
        <f t="shared" ref="H77:H79" si="4">F77*G77</f>
        <v>645.84</v>
      </c>
      <c r="I77" s="16">
        <f t="shared" ref="I77:I103" si="5">H77*1.2971</f>
        <v>837.719064</v>
      </c>
    </row>
    <row r="78" spans="1:9" x14ac:dyDescent="0.3">
      <c r="A78" s="18" t="s">
        <v>7</v>
      </c>
      <c r="B78" s="9">
        <v>95241</v>
      </c>
      <c r="C78" s="46" t="s">
        <v>91</v>
      </c>
      <c r="D78" s="20" t="s">
        <v>72</v>
      </c>
      <c r="E78" s="12" t="s">
        <v>8</v>
      </c>
      <c r="F78" s="17">
        <v>129.375</v>
      </c>
      <c r="G78" s="14">
        <v>19.88</v>
      </c>
      <c r="H78" s="15">
        <f t="shared" si="4"/>
        <v>2571.9749999999999</v>
      </c>
      <c r="I78" s="16">
        <f t="shared" si="5"/>
        <v>3336.1087724999998</v>
      </c>
    </row>
    <row r="79" spans="1:9" ht="28.8" x14ac:dyDescent="0.3">
      <c r="A79" s="18" t="s">
        <v>7</v>
      </c>
      <c r="B79" s="9">
        <v>87620</v>
      </c>
      <c r="C79" s="46" t="s">
        <v>205</v>
      </c>
      <c r="D79" s="52" t="s">
        <v>202</v>
      </c>
      <c r="E79" s="12" t="s">
        <v>8</v>
      </c>
      <c r="F79" s="17">
        <v>129.375</v>
      </c>
      <c r="G79" s="14">
        <v>23.06</v>
      </c>
      <c r="H79" s="15">
        <f t="shared" si="4"/>
        <v>2983.3874999999998</v>
      </c>
      <c r="I79" s="16">
        <f t="shared" si="5"/>
        <v>3869.7519262499995</v>
      </c>
    </row>
    <row r="80" spans="1:9" x14ac:dyDescent="0.3">
      <c r="A80" s="4" t="s">
        <v>6</v>
      </c>
      <c r="B80" s="39" t="s">
        <v>34</v>
      </c>
      <c r="C80" s="46" t="s">
        <v>206</v>
      </c>
      <c r="D80" s="50" t="s">
        <v>201</v>
      </c>
      <c r="E80" s="12" t="s">
        <v>8</v>
      </c>
      <c r="F80" s="17">
        <v>101.645</v>
      </c>
      <c r="G80" s="14">
        <v>74.63</v>
      </c>
      <c r="H80" s="15">
        <f t="shared" si="0"/>
        <v>7585.766349999999</v>
      </c>
      <c r="I80" s="16">
        <f t="shared" si="5"/>
        <v>9839.4975325849973</v>
      </c>
    </row>
    <row r="81" spans="1:9" x14ac:dyDescent="0.3">
      <c r="A81" s="4"/>
      <c r="B81" s="39"/>
      <c r="C81" s="29" t="s">
        <v>127</v>
      </c>
      <c r="D81" s="25" t="s">
        <v>199</v>
      </c>
      <c r="E81" s="12"/>
      <c r="F81" s="17"/>
      <c r="G81" s="14"/>
      <c r="H81" s="15"/>
      <c r="I81" s="16"/>
    </row>
    <row r="82" spans="1:9" x14ac:dyDescent="0.3">
      <c r="A82" s="4" t="s">
        <v>6</v>
      </c>
      <c r="B82" s="39" t="s">
        <v>35</v>
      </c>
      <c r="C82" s="46" t="s">
        <v>128</v>
      </c>
      <c r="D82" s="50" t="s">
        <v>200</v>
      </c>
      <c r="E82" s="12" t="s">
        <v>15</v>
      </c>
      <c r="F82" s="17">
        <v>37.19</v>
      </c>
      <c r="G82" s="14">
        <v>33.130000000000003</v>
      </c>
      <c r="H82" s="15">
        <f t="shared" si="0"/>
        <v>1232.1047000000001</v>
      </c>
      <c r="I82" s="16">
        <f t="shared" si="5"/>
        <v>1598.1630063699999</v>
      </c>
    </row>
    <row r="83" spans="1:9" x14ac:dyDescent="0.3">
      <c r="A83" s="4"/>
      <c r="B83" s="9"/>
      <c r="C83" s="10"/>
      <c r="D83" s="2"/>
      <c r="E83" s="10"/>
      <c r="F83" s="17"/>
      <c r="G83" s="22" t="s">
        <v>57</v>
      </c>
      <c r="H83" s="23">
        <f>SUM(H77:H82)</f>
        <v>15019.073549999997</v>
      </c>
      <c r="I83" s="24">
        <f t="shared" si="5"/>
        <v>19481.240301704995</v>
      </c>
    </row>
    <row r="84" spans="1:9" x14ac:dyDescent="0.3">
      <c r="A84" s="4"/>
      <c r="B84" s="9"/>
      <c r="C84" s="29" t="s">
        <v>67</v>
      </c>
      <c r="D84" s="6" t="s">
        <v>36</v>
      </c>
      <c r="E84" s="10"/>
      <c r="F84" s="17"/>
      <c r="G84" s="14"/>
      <c r="H84" s="15"/>
      <c r="I84" s="16"/>
    </row>
    <row r="85" spans="1:9" x14ac:dyDescent="0.3">
      <c r="A85" s="4"/>
      <c r="B85" s="9"/>
      <c r="C85" s="29" t="s">
        <v>68</v>
      </c>
      <c r="D85" s="6" t="s">
        <v>37</v>
      </c>
      <c r="E85" s="10"/>
      <c r="F85" s="17"/>
      <c r="G85" s="14"/>
      <c r="H85" s="15"/>
      <c r="I85" s="16"/>
    </row>
    <row r="86" spans="1:9" x14ac:dyDescent="0.3">
      <c r="A86" s="4" t="s">
        <v>7</v>
      </c>
      <c r="B86" s="39">
        <v>88415</v>
      </c>
      <c r="C86" s="46" t="s">
        <v>179</v>
      </c>
      <c r="D86" s="2" t="s">
        <v>38</v>
      </c>
      <c r="E86" s="10" t="s">
        <v>8</v>
      </c>
      <c r="F86" s="17">
        <v>3.3</v>
      </c>
      <c r="G86" s="14">
        <v>2.21</v>
      </c>
      <c r="H86" s="15">
        <f t="shared" ref="H86:H101" si="6">F86*G86</f>
        <v>7.2929999999999993</v>
      </c>
      <c r="I86" s="16">
        <f t="shared" si="5"/>
        <v>9.4597502999999978</v>
      </c>
    </row>
    <row r="87" spans="1:9" x14ac:dyDescent="0.3">
      <c r="A87" s="4" t="s">
        <v>7</v>
      </c>
      <c r="B87" s="39">
        <v>88489</v>
      </c>
      <c r="C87" s="46" t="s">
        <v>180</v>
      </c>
      <c r="D87" s="2" t="s">
        <v>39</v>
      </c>
      <c r="E87" s="10" t="s">
        <v>8</v>
      </c>
      <c r="F87" s="17">
        <v>298.149</v>
      </c>
      <c r="G87" s="14">
        <v>9.7100000000000009</v>
      </c>
      <c r="H87" s="15">
        <f t="shared" si="6"/>
        <v>2895.0267900000003</v>
      </c>
      <c r="I87" s="16">
        <f t="shared" si="5"/>
        <v>3755.1392493090002</v>
      </c>
    </row>
    <row r="88" spans="1:9" x14ac:dyDescent="0.3">
      <c r="A88" s="4" t="s">
        <v>7</v>
      </c>
      <c r="B88" s="39">
        <v>73446</v>
      </c>
      <c r="C88" s="46" t="s">
        <v>181</v>
      </c>
      <c r="D88" s="20" t="s">
        <v>142</v>
      </c>
      <c r="E88" s="10" t="s">
        <v>8</v>
      </c>
      <c r="F88" s="17">
        <v>201.63499999999999</v>
      </c>
      <c r="G88" s="14">
        <v>18.05</v>
      </c>
      <c r="H88" s="15">
        <f t="shared" si="6"/>
        <v>3639.5117500000001</v>
      </c>
      <c r="I88" s="16">
        <f t="shared" si="5"/>
        <v>4720.810690925</v>
      </c>
    </row>
    <row r="89" spans="1:9" x14ac:dyDescent="0.3">
      <c r="A89" s="4"/>
      <c r="B89" s="9"/>
      <c r="C89" s="29" t="s">
        <v>207</v>
      </c>
      <c r="D89" s="6" t="s">
        <v>40</v>
      </c>
      <c r="E89" s="10"/>
      <c r="F89" s="17"/>
      <c r="G89" s="14"/>
      <c r="H89" s="15"/>
      <c r="I89" s="16"/>
    </row>
    <row r="90" spans="1:9" x14ac:dyDescent="0.3">
      <c r="A90" s="4" t="s">
        <v>7</v>
      </c>
      <c r="B90" s="39">
        <v>88495</v>
      </c>
      <c r="C90" s="46" t="s">
        <v>211</v>
      </c>
      <c r="D90" s="2" t="s">
        <v>41</v>
      </c>
      <c r="E90" s="10" t="s">
        <v>8</v>
      </c>
      <c r="F90" s="17">
        <v>8.5399999999999991</v>
      </c>
      <c r="G90" s="14">
        <v>8.17</v>
      </c>
      <c r="H90" s="15">
        <f t="shared" si="6"/>
        <v>69.771799999999999</v>
      </c>
      <c r="I90" s="16">
        <f t="shared" si="5"/>
        <v>90.501001779999996</v>
      </c>
    </row>
    <row r="91" spans="1:9" x14ac:dyDescent="0.3">
      <c r="A91" s="4" t="s">
        <v>7</v>
      </c>
      <c r="B91" s="39">
        <v>88487</v>
      </c>
      <c r="C91" s="46" t="s">
        <v>212</v>
      </c>
      <c r="D91" s="2" t="s">
        <v>129</v>
      </c>
      <c r="E91" s="10" t="s">
        <v>8</v>
      </c>
      <c r="F91" s="17">
        <v>852.60154999999997</v>
      </c>
      <c r="G91" s="14">
        <v>7.58</v>
      </c>
      <c r="H91" s="15">
        <f t="shared" si="6"/>
        <v>6462.7197489999999</v>
      </c>
      <c r="I91" s="16">
        <f t="shared" si="5"/>
        <v>8382.7937864278992</v>
      </c>
    </row>
    <row r="92" spans="1:9" customFormat="1" x14ac:dyDescent="0.3">
      <c r="A92" s="54" t="s">
        <v>31</v>
      </c>
      <c r="B92" s="39" t="s">
        <v>208</v>
      </c>
      <c r="C92" s="46" t="s">
        <v>213</v>
      </c>
      <c r="D92" s="55" t="s">
        <v>210</v>
      </c>
      <c r="E92" s="56" t="s">
        <v>8</v>
      </c>
      <c r="F92" s="57">
        <v>292.49</v>
      </c>
      <c r="G92" s="58">
        <v>13.41</v>
      </c>
      <c r="H92" s="59">
        <f t="shared" si="6"/>
        <v>3922.2909</v>
      </c>
      <c r="I92" s="60">
        <f t="shared" si="5"/>
        <v>5087.6035263899994</v>
      </c>
    </row>
    <row r="93" spans="1:9" x14ac:dyDescent="0.3">
      <c r="A93" s="18" t="s">
        <v>7</v>
      </c>
      <c r="B93" s="39">
        <v>88486</v>
      </c>
      <c r="C93" s="46" t="s">
        <v>209</v>
      </c>
      <c r="D93" s="20" t="s">
        <v>130</v>
      </c>
      <c r="E93" s="10" t="s">
        <v>8</v>
      </c>
      <c r="F93" s="17">
        <v>301.88914999999997</v>
      </c>
      <c r="G93" s="14">
        <v>8.6</v>
      </c>
      <c r="H93" s="15">
        <f t="shared" si="6"/>
        <v>2596.2466899999995</v>
      </c>
      <c r="I93" s="16">
        <f t="shared" si="5"/>
        <v>3367.5915815989993</v>
      </c>
    </row>
    <row r="94" spans="1:9" x14ac:dyDescent="0.3">
      <c r="A94" s="18" t="s">
        <v>7</v>
      </c>
      <c r="B94" s="39">
        <v>73446</v>
      </c>
      <c r="C94" s="46" t="s">
        <v>214</v>
      </c>
      <c r="D94" s="20" t="s">
        <v>142</v>
      </c>
      <c r="E94" s="10" t="s">
        <v>8</v>
      </c>
      <c r="F94" s="17">
        <v>69.863924999999995</v>
      </c>
      <c r="G94" s="14">
        <v>18.05</v>
      </c>
      <c r="H94" s="15">
        <f t="shared" si="6"/>
        <v>1261.0438462499999</v>
      </c>
      <c r="I94" s="16">
        <f t="shared" si="5"/>
        <v>1635.6999729708748</v>
      </c>
    </row>
    <row r="95" spans="1:9" x14ac:dyDescent="0.3">
      <c r="A95" s="4" t="s">
        <v>7</v>
      </c>
      <c r="B95" s="39" t="s">
        <v>160</v>
      </c>
      <c r="C95" s="46" t="s">
        <v>215</v>
      </c>
      <c r="D95" s="2" t="s">
        <v>159</v>
      </c>
      <c r="E95" s="10" t="s">
        <v>8</v>
      </c>
      <c r="F95" s="17">
        <v>144.96250000000001</v>
      </c>
      <c r="G95" s="14">
        <v>23.53</v>
      </c>
      <c r="H95" s="15">
        <f t="shared" si="6"/>
        <v>3410.9676250000002</v>
      </c>
      <c r="I95" s="16">
        <f t="shared" si="5"/>
        <v>4424.3661063874997</v>
      </c>
    </row>
    <row r="96" spans="1:9" x14ac:dyDescent="0.3">
      <c r="A96" s="4" t="s">
        <v>7</v>
      </c>
      <c r="B96" s="39" t="s">
        <v>45</v>
      </c>
      <c r="C96" s="46" t="s">
        <v>216</v>
      </c>
      <c r="D96" s="2" t="s">
        <v>158</v>
      </c>
      <c r="E96" s="10" t="s">
        <v>8</v>
      </c>
      <c r="F96" s="17">
        <v>71.998000000000005</v>
      </c>
      <c r="G96" s="14">
        <v>15.04</v>
      </c>
      <c r="H96" s="15">
        <f t="shared" si="6"/>
        <v>1082.8499200000001</v>
      </c>
      <c r="I96" s="16">
        <f t="shared" si="5"/>
        <v>1404.564631232</v>
      </c>
    </row>
    <row r="97" spans="1:9" x14ac:dyDescent="0.3">
      <c r="A97" s="4"/>
      <c r="B97" s="39"/>
      <c r="C97" s="29" t="s">
        <v>217</v>
      </c>
      <c r="D97" s="25" t="s">
        <v>184</v>
      </c>
      <c r="E97" s="10"/>
      <c r="F97" s="17"/>
      <c r="G97" s="14"/>
      <c r="H97" s="15"/>
      <c r="I97" s="16"/>
    </row>
    <row r="98" spans="1:9" x14ac:dyDescent="0.3">
      <c r="A98" s="4" t="s">
        <v>7</v>
      </c>
      <c r="B98" s="39">
        <v>88489</v>
      </c>
      <c r="C98" s="46" t="s">
        <v>218</v>
      </c>
      <c r="D98" s="51" t="s">
        <v>39</v>
      </c>
      <c r="E98" s="10" t="s">
        <v>8</v>
      </c>
      <c r="F98" s="17">
        <v>700.26</v>
      </c>
      <c r="G98" s="14">
        <v>9.7100000000000009</v>
      </c>
      <c r="H98" s="15">
        <f t="shared" si="6"/>
        <v>6799.5246000000006</v>
      </c>
      <c r="I98" s="16">
        <f t="shared" si="5"/>
        <v>8819.6633586600001</v>
      </c>
    </row>
    <row r="99" spans="1:9" x14ac:dyDescent="0.3">
      <c r="A99" s="4"/>
      <c r="B99" s="9"/>
      <c r="C99" s="10"/>
      <c r="D99" s="2"/>
      <c r="E99" s="10"/>
      <c r="F99" s="17"/>
      <c r="G99" s="22" t="s">
        <v>57</v>
      </c>
      <c r="H99" s="23">
        <f>SUM(H86:H98)</f>
        <v>32147.246670250002</v>
      </c>
      <c r="I99" s="24">
        <f t="shared" si="5"/>
        <v>41698.193655981275</v>
      </c>
    </row>
    <row r="100" spans="1:9" x14ac:dyDescent="0.3">
      <c r="A100" s="4"/>
      <c r="B100" s="9"/>
      <c r="C100" s="29" t="s">
        <v>182</v>
      </c>
      <c r="D100" s="6" t="s">
        <v>42</v>
      </c>
      <c r="E100" s="10"/>
      <c r="F100" s="17"/>
      <c r="G100" s="14"/>
      <c r="H100" s="15"/>
      <c r="I100" s="16"/>
    </row>
    <row r="101" spans="1:9" x14ac:dyDescent="0.3">
      <c r="A101" s="4" t="s">
        <v>6</v>
      </c>
      <c r="B101" s="9" t="s">
        <v>44</v>
      </c>
      <c r="C101" s="46" t="s">
        <v>183</v>
      </c>
      <c r="D101" s="2" t="s">
        <v>43</v>
      </c>
      <c r="E101" s="12" t="s">
        <v>8</v>
      </c>
      <c r="F101" s="17">
        <v>656.03219999999999</v>
      </c>
      <c r="G101" s="14">
        <v>8.5299999999999994</v>
      </c>
      <c r="H101" s="15">
        <f t="shared" si="6"/>
        <v>5595.9546659999996</v>
      </c>
      <c r="I101" s="16">
        <f t="shared" si="5"/>
        <v>7258.5127972685987</v>
      </c>
    </row>
    <row r="102" spans="1:9" x14ac:dyDescent="0.3">
      <c r="A102" s="4"/>
      <c r="B102" s="2"/>
      <c r="C102" s="2"/>
      <c r="D102" s="2"/>
      <c r="E102" s="2"/>
      <c r="F102" s="2"/>
      <c r="G102" s="6" t="s">
        <v>57</v>
      </c>
      <c r="H102" s="23">
        <f>SUM(H101)</f>
        <v>5595.9546659999996</v>
      </c>
      <c r="I102" s="24">
        <f t="shared" si="5"/>
        <v>7258.5127972685987</v>
      </c>
    </row>
    <row r="103" spans="1:9" x14ac:dyDescent="0.3">
      <c r="A103" s="4"/>
      <c r="B103" s="2"/>
      <c r="C103" s="2"/>
      <c r="D103" s="64" t="s">
        <v>143</v>
      </c>
      <c r="E103" s="64"/>
      <c r="F103" s="64"/>
      <c r="G103" s="64"/>
      <c r="H103" s="23">
        <f>SUM(H102,H99,H83,H74,H69,H59,H56,H26,H14)</f>
        <v>74000.024023930499</v>
      </c>
      <c r="I103" s="24">
        <f t="shared" si="5"/>
        <v>95985.43116144024</v>
      </c>
    </row>
    <row r="104" spans="1:9" x14ac:dyDescent="0.3">
      <c r="A104" s="61" t="s">
        <v>219</v>
      </c>
      <c r="B104" s="2"/>
      <c r="C104" s="2"/>
      <c r="D104" s="2"/>
      <c r="E104" s="2"/>
      <c r="F104" s="2"/>
      <c r="G104" s="6"/>
      <c r="H104" s="23"/>
      <c r="I104" s="24"/>
    </row>
    <row r="105" spans="1:9" x14ac:dyDescent="0.3">
      <c r="A105" s="4"/>
      <c r="B105" s="2"/>
      <c r="C105" s="2"/>
      <c r="D105" s="2"/>
      <c r="E105" s="2"/>
      <c r="F105" s="2"/>
      <c r="G105" s="6"/>
      <c r="H105" s="23"/>
      <c r="I105" s="24"/>
    </row>
    <row r="106" spans="1:9" x14ac:dyDescent="0.3">
      <c r="A106" s="4"/>
      <c r="B106" s="2"/>
      <c r="C106" s="2"/>
      <c r="D106" s="2"/>
      <c r="E106" s="2"/>
      <c r="F106" s="2"/>
      <c r="G106" s="2"/>
      <c r="H106" s="2"/>
      <c r="I106" s="3"/>
    </row>
    <row r="107" spans="1:9" x14ac:dyDescent="0.3">
      <c r="A107" s="4"/>
      <c r="B107" s="2"/>
      <c r="C107" s="40" t="s">
        <v>221</v>
      </c>
      <c r="D107" s="40"/>
      <c r="E107" s="40"/>
      <c r="F107" s="2"/>
      <c r="G107" s="2"/>
      <c r="H107" s="2"/>
      <c r="I107" s="3"/>
    </row>
    <row r="108" spans="1:9" x14ac:dyDescent="0.3">
      <c r="A108" s="4"/>
      <c r="B108" s="2"/>
      <c r="C108" s="2"/>
      <c r="D108" s="2"/>
      <c r="E108" s="2"/>
      <c r="F108" s="2"/>
      <c r="G108" s="2"/>
      <c r="H108" s="2"/>
      <c r="I108" s="3"/>
    </row>
    <row r="109" spans="1:9" x14ac:dyDescent="0.3">
      <c r="A109" s="4"/>
      <c r="B109" s="2"/>
      <c r="C109" s="2"/>
      <c r="D109" s="2"/>
      <c r="E109" s="2"/>
      <c r="F109" s="2"/>
      <c r="G109" s="65" t="s">
        <v>220</v>
      </c>
      <c r="H109" s="63"/>
      <c r="I109" s="66"/>
    </row>
    <row r="110" spans="1:9" x14ac:dyDescent="0.3">
      <c r="A110" s="4"/>
      <c r="B110" s="2"/>
      <c r="C110" s="2"/>
      <c r="D110" s="2"/>
      <c r="E110" s="2"/>
      <c r="F110" s="2"/>
      <c r="G110" s="2"/>
      <c r="H110" s="2"/>
      <c r="I110" s="3"/>
    </row>
    <row r="111" spans="1:9" x14ac:dyDescent="0.3">
      <c r="A111" s="4"/>
      <c r="B111" s="2"/>
      <c r="C111" s="2"/>
      <c r="D111" s="2"/>
      <c r="E111" s="2"/>
      <c r="F111" s="2"/>
      <c r="G111" s="2"/>
      <c r="H111" s="2"/>
      <c r="I111" s="3"/>
    </row>
    <row r="112" spans="1:9" x14ac:dyDescent="0.3">
      <c r="A112" s="4"/>
      <c r="B112" s="2"/>
      <c r="C112" s="2"/>
      <c r="D112" s="10" t="s">
        <v>173</v>
      </c>
      <c r="E112" s="2"/>
      <c r="F112" s="2"/>
      <c r="G112" s="2"/>
      <c r="H112" s="2"/>
      <c r="I112" s="3"/>
    </row>
    <row r="113" spans="1:9" x14ac:dyDescent="0.3">
      <c r="A113" s="4"/>
      <c r="B113" s="2"/>
      <c r="C113" s="2"/>
      <c r="D113" s="10" t="s">
        <v>144</v>
      </c>
      <c r="E113" s="2"/>
      <c r="F113" s="2"/>
      <c r="G113" s="2"/>
      <c r="H113" s="2"/>
      <c r="I113" s="3"/>
    </row>
    <row r="114" spans="1:9" x14ac:dyDescent="0.3">
      <c r="A114" s="4"/>
      <c r="B114" s="2"/>
      <c r="C114" s="2"/>
      <c r="D114" s="10" t="s">
        <v>145</v>
      </c>
      <c r="E114" s="2"/>
      <c r="F114" s="2"/>
      <c r="G114" s="2"/>
      <c r="H114" s="2"/>
      <c r="I114" s="3"/>
    </row>
    <row r="115" spans="1:9" x14ac:dyDescent="0.3">
      <c r="A115" s="4"/>
      <c r="B115" s="2"/>
      <c r="C115" s="2"/>
      <c r="D115" s="12"/>
      <c r="E115" s="2"/>
      <c r="F115" s="2"/>
      <c r="G115" s="2"/>
      <c r="H115" s="2"/>
      <c r="I115" s="3"/>
    </row>
    <row r="116" spans="1:9" x14ac:dyDescent="0.3">
      <c r="A116" s="4"/>
      <c r="B116" s="2"/>
      <c r="C116" s="2"/>
      <c r="D116" s="2"/>
      <c r="E116" s="2"/>
      <c r="F116" s="2"/>
      <c r="G116" s="2"/>
      <c r="H116" s="2"/>
      <c r="I116" s="3"/>
    </row>
    <row r="117" spans="1:9" x14ac:dyDescent="0.3">
      <c r="A117" s="4"/>
      <c r="B117" s="2"/>
      <c r="C117" s="2"/>
      <c r="D117" s="2"/>
      <c r="E117" s="2"/>
      <c r="F117" s="2"/>
      <c r="G117" s="2"/>
      <c r="H117" s="2"/>
      <c r="I117" s="3"/>
    </row>
    <row r="118" spans="1:9" x14ac:dyDescent="0.3">
      <c r="A118" s="4"/>
      <c r="B118" s="2"/>
      <c r="C118" s="2"/>
      <c r="D118" s="2"/>
      <c r="E118" s="2"/>
      <c r="F118" s="2"/>
      <c r="G118" s="2"/>
      <c r="H118" s="2"/>
      <c r="I118" s="3"/>
    </row>
    <row r="119" spans="1:9" x14ac:dyDescent="0.3">
      <c r="A119" s="4"/>
      <c r="B119" s="2"/>
      <c r="C119" s="2"/>
      <c r="D119" s="10" t="s">
        <v>146</v>
      </c>
      <c r="E119" s="2"/>
      <c r="F119" s="2"/>
      <c r="G119" s="2"/>
      <c r="H119" s="2"/>
      <c r="I119" s="3"/>
    </row>
    <row r="120" spans="1:9" ht="15" thickBot="1" x14ac:dyDescent="0.35">
      <c r="A120" s="41"/>
      <c r="B120" s="42"/>
      <c r="C120" s="42"/>
      <c r="D120" s="43" t="s">
        <v>147</v>
      </c>
      <c r="E120" s="42"/>
      <c r="F120" s="42"/>
      <c r="G120" s="42"/>
      <c r="H120" s="42"/>
      <c r="I120" s="44"/>
    </row>
    <row r="121" spans="1:9" x14ac:dyDescent="0.3">
      <c r="A121" s="2"/>
      <c r="B121" s="2"/>
      <c r="C121" s="2"/>
      <c r="D121" s="2"/>
      <c r="E121" s="2"/>
    </row>
    <row r="122" spans="1:9" x14ac:dyDescent="0.3">
      <c r="A122" s="2"/>
      <c r="B122" s="2"/>
      <c r="C122" s="2"/>
      <c r="D122" s="2"/>
      <c r="E122" s="2"/>
    </row>
    <row r="123" spans="1:9" x14ac:dyDescent="0.3">
      <c r="A123" s="2"/>
      <c r="B123" s="2"/>
      <c r="C123" s="2"/>
      <c r="D123" s="2"/>
      <c r="E123" s="2"/>
    </row>
    <row r="124" spans="1:9" x14ac:dyDescent="0.3">
      <c r="A124" s="2"/>
      <c r="B124" s="2"/>
      <c r="C124" s="2"/>
      <c r="D124" s="2"/>
      <c r="E124" s="2"/>
    </row>
    <row r="125" spans="1:9" x14ac:dyDescent="0.3">
      <c r="A125" s="2"/>
      <c r="B125" s="2"/>
      <c r="C125" s="2"/>
      <c r="D125" s="2"/>
      <c r="E125" s="2"/>
    </row>
  </sheetData>
  <mergeCells count="5">
    <mergeCell ref="A3:D3"/>
    <mergeCell ref="D103:G103"/>
    <mergeCell ref="G109:I109"/>
    <mergeCell ref="A1:I1"/>
    <mergeCell ref="A2:I2"/>
  </mergeCells>
  <printOptions horizontalCentered="1" gridLines="1"/>
  <pageMargins left="0.51181102362204722" right="0.51181102362204722" top="1.1811023622047245" bottom="0.78740157480314965" header="0.11811023622047245" footer="0.31496062992125984"/>
  <pageSetup paperSize="9" scale="61" fitToHeight="0" orientation="portrait" horizontalDpi="0" verticalDpi="0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 Zefiro</dc:creator>
  <cp:lastModifiedBy>João Zefiro</cp:lastModifiedBy>
  <cp:lastPrinted>2017-11-21T09:44:40Z</cp:lastPrinted>
  <dcterms:created xsi:type="dcterms:W3CDTF">2017-07-18T15:59:18Z</dcterms:created>
  <dcterms:modified xsi:type="dcterms:W3CDTF">2017-11-21T10:06:32Z</dcterms:modified>
</cp:coreProperties>
</file>