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gci\Desktop\EM PROFª TERESINHA BOMBONATI\"/>
    </mc:Choice>
  </mc:AlternateContent>
  <bookViews>
    <workbookView xWindow="0" yWindow="0" windowWidth="23040" windowHeight="10428" xr2:uid="{00000000-000D-0000-FFFF-FFFF00000000}"/>
  </bookViews>
  <sheets>
    <sheet name="Planilh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9" i="1" l="1"/>
  <c r="I62" i="1"/>
  <c r="I54" i="1"/>
  <c r="I49" i="1"/>
  <c r="I42" i="1"/>
  <c r="I26" i="1"/>
  <c r="I17" i="1"/>
  <c r="H72" i="1" l="1"/>
  <c r="I72" i="1" s="1"/>
  <c r="I76" i="1" s="1"/>
  <c r="H57" i="1" l="1"/>
  <c r="H17" i="1"/>
  <c r="H16" i="1"/>
  <c r="I16" i="1" s="1"/>
  <c r="I57" i="1" l="1"/>
  <c r="H13" i="1"/>
  <c r="I13" i="1" l="1"/>
  <c r="H59" i="1" l="1"/>
  <c r="I59" i="1" s="1"/>
  <c r="H41" i="1"/>
  <c r="H40" i="1"/>
  <c r="I40" i="1" s="1"/>
  <c r="I41" i="1" l="1"/>
  <c r="H58" i="1"/>
  <c r="H22" i="1"/>
  <c r="I22" i="1" s="1"/>
  <c r="I58" i="1" l="1"/>
  <c r="H62" i="1"/>
  <c r="H12" i="1"/>
  <c r="I12" i="1" s="1"/>
  <c r="H73" i="1" l="1"/>
  <c r="I73" i="1" s="1"/>
  <c r="H67" i="1"/>
  <c r="I67" i="1" s="1"/>
  <c r="H20" i="1"/>
  <c r="H21" i="1"/>
  <c r="I21" i="1" s="1"/>
  <c r="H23" i="1"/>
  <c r="I23" i="1" s="1"/>
  <c r="H24" i="1"/>
  <c r="I24" i="1" s="1"/>
  <c r="H25" i="1"/>
  <c r="I25" i="1" s="1"/>
  <c r="H28" i="1"/>
  <c r="H30" i="1"/>
  <c r="I30" i="1" s="1"/>
  <c r="H31" i="1"/>
  <c r="I31" i="1" s="1"/>
  <c r="H32" i="1"/>
  <c r="I32" i="1" s="1"/>
  <c r="H33" i="1"/>
  <c r="I33" i="1" s="1"/>
  <c r="H34" i="1"/>
  <c r="I34" i="1" s="1"/>
  <c r="H36" i="1"/>
  <c r="I36" i="1" s="1"/>
  <c r="H37" i="1"/>
  <c r="I37" i="1" s="1"/>
  <c r="H38" i="1"/>
  <c r="I38" i="1" s="1"/>
  <c r="H39" i="1"/>
  <c r="I39" i="1" s="1"/>
  <c r="H52" i="1"/>
  <c r="H53" i="1"/>
  <c r="I53" i="1" s="1"/>
  <c r="H60" i="1"/>
  <c r="I60" i="1" s="1"/>
  <c r="H61" i="1"/>
  <c r="I61" i="1" s="1"/>
  <c r="H45" i="1"/>
  <c r="I45" i="1" s="1"/>
  <c r="H46" i="1"/>
  <c r="I46" i="1" s="1"/>
  <c r="H47" i="1"/>
  <c r="I47" i="1" s="1"/>
  <c r="H48" i="1"/>
  <c r="I48" i="1" s="1"/>
  <c r="H65" i="1"/>
  <c r="H66" i="1"/>
  <c r="I66" i="1" s="1"/>
  <c r="H69" i="1"/>
  <c r="I69" i="1" s="1"/>
  <c r="H70" i="1"/>
  <c r="I70" i="1" s="1"/>
  <c r="H71" i="1"/>
  <c r="I71" i="1" s="1"/>
  <c r="H74" i="1"/>
  <c r="I74" i="1" s="1"/>
  <c r="H75" i="1"/>
  <c r="I75" i="1" s="1"/>
  <c r="H78" i="1"/>
  <c r="I78" i="1" s="1"/>
  <c r="H9" i="1"/>
  <c r="I9" i="1" s="1"/>
  <c r="H10" i="1"/>
  <c r="I10" i="1" s="1"/>
  <c r="H11" i="1"/>
  <c r="I11" i="1" s="1"/>
  <c r="H8" i="1"/>
  <c r="I14" i="1" l="1"/>
  <c r="I80" i="1" s="1"/>
  <c r="I52" i="1"/>
  <c r="H54" i="1"/>
  <c r="H14" i="1"/>
  <c r="I20" i="1"/>
  <c r="H26" i="1"/>
  <c r="I28" i="1"/>
  <c r="H42" i="1"/>
  <c r="H76" i="1"/>
  <c r="I65" i="1"/>
  <c r="I8" i="1"/>
  <c r="H49" i="1"/>
  <c r="H79" i="1"/>
  <c r="H80" i="1" l="1"/>
</calcChain>
</file>

<file path=xl/sharedStrings.xml><?xml version="1.0" encoding="utf-8"?>
<sst xmlns="http://schemas.openxmlformats.org/spreadsheetml/2006/main" count="273" uniqueCount="175">
  <si>
    <t>DEMOLIÇÕES E RETIRADAS</t>
  </si>
  <si>
    <t>DEMOLIÇÃO MANUAL DE REVESTIMENTO CERÂMICO, INCLUINDO A BASE</t>
  </si>
  <si>
    <t>DEMOLICAO DE REVESTIMENTO DE ARGAMASSA DE CAL E AREIA</t>
  </si>
  <si>
    <t>SERVIÇOS PRELIMINARES</t>
  </si>
  <si>
    <t>03.04.020</t>
  </si>
  <si>
    <t>73802/1</t>
  </si>
  <si>
    <t>CPOS</t>
  </si>
  <si>
    <t>SINAPI</t>
  </si>
  <si>
    <t>M²</t>
  </si>
  <si>
    <t>M³</t>
  </si>
  <si>
    <t>REPAROS DE ALVENARIA</t>
  </si>
  <si>
    <t xml:space="preserve">REPARO DE TRINCAS RASAS ATÉ 5,0 MM </t>
  </si>
  <si>
    <t>CHAPISCO 1:3</t>
  </si>
  <si>
    <t>AÇO CA-50 6,3MM</t>
  </si>
  <si>
    <t>33.01.280</t>
  </si>
  <si>
    <t>M</t>
  </si>
  <si>
    <t>KG</t>
  </si>
  <si>
    <t>ESQUADRIAS</t>
  </si>
  <si>
    <t>RETIRADA DE PORTA DE MADEIRA</t>
  </si>
  <si>
    <t>04.08.020</t>
  </si>
  <si>
    <t>UND</t>
  </si>
  <si>
    <t>CARPINTEIRO DE ESQUADRIA COM ENCARGOS COMPLEMENTARES</t>
  </si>
  <si>
    <t>SERVENTE COM ENCARGOS COMPLEMENTARES</t>
  </si>
  <si>
    <t>DOBRADICA EM ACO/FERRO, 3 1/2" X  3", E= 1,9  A 2 MM, COM ANEL,  CROMADO OU ZINCADO, TAMPA BOLA, COM PARAFUSOS</t>
  </si>
  <si>
    <t>PARAFUSO ROSCA SOBERBA ZINCADO CABECA CHATA FENDA SIMPLES 3,5 X 25 MM (1 ")</t>
  </si>
  <si>
    <t>23.20.330</t>
  </si>
  <si>
    <t>H</t>
  </si>
  <si>
    <t>CJ</t>
  </si>
  <si>
    <t>FDE</t>
  </si>
  <si>
    <t>PAREDES</t>
  </si>
  <si>
    <t xml:space="preserve">REVESTIMENTO CERÂMICO PARA PAREDES INTERNAS COM PLACAS TIPO GRÊS OU SEMI-GRÊS DE DIMENSÕES 20X20 CM </t>
  </si>
  <si>
    <t>PISOS</t>
  </si>
  <si>
    <t>PISO CERÂMICO ESMALTADO PEI-5 RESISTÊNCIA QUÍMICA B</t>
  </si>
  <si>
    <t>RODAPÉ CERÂMICO ESMALTADO PEI-4 RESISTÊNCIA QUÍMICA A</t>
  </si>
  <si>
    <t>18.06.090</t>
  </si>
  <si>
    <t>18.06.030</t>
  </si>
  <si>
    <t>PINTURA</t>
  </si>
  <si>
    <t>EXTERNA</t>
  </si>
  <si>
    <t>APLICAÇÃO MANUAL DE FUNDO SELADOR ACRÍLICO EM PAREDES EXTERNAS DE CASAS.</t>
  </si>
  <si>
    <t>APLICAÇÃO MANUAL DE PINTURA COM TINTA LÁTEX ACRÍLICA EM PAREDES, DUAS DEMÃOS.</t>
  </si>
  <si>
    <t>INTERNA</t>
  </si>
  <si>
    <t xml:space="preserve">APLICAÇÃO E LIXAMENTO DE MASSA LÁTEX EM PAREDES, UMA DEMÃO. </t>
  </si>
  <si>
    <t>LIMPEZA</t>
  </si>
  <si>
    <t>LIMPEZA DE FINAL DE OBRA</t>
  </si>
  <si>
    <t xml:space="preserve"> 55.01.020</t>
  </si>
  <si>
    <t>74065/1</t>
  </si>
  <si>
    <t>TABELA</t>
  </si>
  <si>
    <t>CÓDIGO</t>
  </si>
  <si>
    <t>ITEN</t>
  </si>
  <si>
    <t>P. UNITÁRIO</t>
  </si>
  <si>
    <t>TOTAL COM BDI</t>
  </si>
  <si>
    <t>DISCRIMINAÇÃO DOS SERVIÇOS</t>
  </si>
  <si>
    <t>1.0</t>
  </si>
  <si>
    <t>1.1</t>
  </si>
  <si>
    <t>1.1.1</t>
  </si>
  <si>
    <t>1.1.2</t>
  </si>
  <si>
    <t>1.1.3</t>
  </si>
  <si>
    <t>SUBTOTAL</t>
  </si>
  <si>
    <t>2.0</t>
  </si>
  <si>
    <t>2.1</t>
  </si>
  <si>
    <t>8.0</t>
  </si>
  <si>
    <t>8.1</t>
  </si>
  <si>
    <t>DEMOLIÇÃO DE CONCRETO SIMPLES</t>
  </si>
  <si>
    <t>03.01.020</t>
  </si>
  <si>
    <t>FOLHA DE PORTA LISA COMUM 90 X 210 CM</t>
  </si>
  <si>
    <t>EMBOÇO, PARA RECEBIMENTO DE CERÂMICA, EM ARGAMASSA TRAÇO 1:2:8</t>
  </si>
  <si>
    <t>04.01.060</t>
  </si>
  <si>
    <t>RECOLAÇÃO DE DIVISÓRIA DE GRANILITE</t>
  </si>
  <si>
    <t>7.0</t>
  </si>
  <si>
    <t xml:space="preserve">INSTALAÇÕES HIDROSSANITARIAS </t>
  </si>
  <si>
    <t>LOUÇA</t>
  </si>
  <si>
    <t>7.1</t>
  </si>
  <si>
    <t>7.1.1</t>
  </si>
  <si>
    <t>RETIRADA DE APARELHOS SANIITARIOS INCLUSIVE ACESSÓRIOS</t>
  </si>
  <si>
    <t>7.1.2</t>
  </si>
  <si>
    <t>44.20.060</t>
  </si>
  <si>
    <t>RECOLOCAÇÃO DE APARELHOS SANITÁRIOS INCLUSIVE ACESSÓRIOS</t>
  </si>
  <si>
    <t>04.11.020</t>
  </si>
  <si>
    <t>1.1.4</t>
  </si>
  <si>
    <t>ALVENARIA</t>
  </si>
  <si>
    <t>3.0</t>
  </si>
  <si>
    <t>RETIRADA DE DISIVÓRIA EM PLACA DE GRANILITE</t>
  </si>
  <si>
    <t>3.1</t>
  </si>
  <si>
    <t>3.4</t>
  </si>
  <si>
    <t>3.5</t>
  </si>
  <si>
    <t>7.2</t>
  </si>
  <si>
    <t>APLICAÇÃO MANUAL DE PINTURA COM TINTA LÁTEX PVA EM PAREDES, DUAS DEMÃOS.</t>
  </si>
  <si>
    <t>APLICAÇÃO MANUAL DE PINTURA COM TINTA LÁTEX PVA EM TETOS, DUAS DEMÃOS.</t>
  </si>
  <si>
    <t>INSTALAÇÃO DE PORTA DE MADEIRA 90 X 210 CM NOVA</t>
  </si>
  <si>
    <t>QUANT.</t>
  </si>
  <si>
    <t>VALOR</t>
  </si>
  <si>
    <t xml:space="preserve">PINTURA DE SUPERFICIE COM TINTA GRAFITE </t>
  </si>
  <si>
    <t>ENGENHEIRO RESPONSAVEL</t>
  </si>
  <si>
    <t>CREA: 5069488152</t>
  </si>
  <si>
    <t>CRISTIANO SALMEIRÃO</t>
  </si>
  <si>
    <t>PREFEITO MUNICIPAL</t>
  </si>
  <si>
    <t>1.1.5</t>
  </si>
  <si>
    <t>TRANSPORTE DE ENTULHO COM CAMINHÃO BASCULANTE 6M³, RODOVIA PAVIMENTADA, DMT 0,5 KM Á 1,0KM</t>
  </si>
  <si>
    <t>CARGA E DESCARGA DE CAMINHÃO BASCULANTE, 6M³</t>
  </si>
  <si>
    <t>PORTA GIZ, INCLUSIVE SUPORTES</t>
  </si>
  <si>
    <t>05.80.041</t>
  </si>
  <si>
    <t>PINTURA ESMALTE ACETINADO EM SUPERFÍCIE DE MADEIRA, DUAS DEMÃOS;</t>
  </si>
  <si>
    <t>PINTURA ESMALTE ACETINADO EM SUPERFÍCIE DE METÁLICA, DUAS DEMÃOS;</t>
  </si>
  <si>
    <t>73924/2</t>
  </si>
  <si>
    <t>CONTRAPISO EM ARGAMASSA TRAÇO 1:4 (CIMENTO E AREIA), PREPARO MECÂNICO COM BETONEIRA 400 L, APLICADO EM ÁREAS SECAS SOBRE LAJE, ADERIDO, ESPESSURA 2CM</t>
  </si>
  <si>
    <t>JOÃO ZEFIRO JUNIOR</t>
  </si>
  <si>
    <t>OBRA REFORMA ESCOLA MUNICIPAL PROFª TEREZINHA BOMBONATI</t>
  </si>
  <si>
    <t>LOCAL: RUA OSVALDO BOCCA, Nº 2400 - JARDIM SANTA LUZIA</t>
  </si>
  <si>
    <t>INSTALAÇÃO DE PORTA DE MADEIRA 60 X 180 CM NOVA</t>
  </si>
  <si>
    <t>4.5</t>
  </si>
  <si>
    <t>15.80.047</t>
  </si>
  <si>
    <t>PINTURA EM LOUSA INCL. PREPARO E RETOQUE DE MASSA</t>
  </si>
  <si>
    <t>PISO EM GRANILITE, MARMORITE OU GRANITINA, AGREGADO COR PRETO, CINZA, PALHA OU BRANCO, E= 8 MM (INCLUSO EXECUCAO)</t>
  </si>
  <si>
    <t>RECOLOCAÇÃO DE LAVATÓRIO</t>
  </si>
  <si>
    <t xml:space="preserve">RETIRADA DE LAVATÓRIO </t>
  </si>
  <si>
    <t>8.1.1</t>
  </si>
  <si>
    <t>8.1.2</t>
  </si>
  <si>
    <t>8.1.3</t>
  </si>
  <si>
    <t>9.0</t>
  </si>
  <si>
    <t>9.1</t>
  </si>
  <si>
    <t>PLACA DE OBRA</t>
  </si>
  <si>
    <t>74209/1</t>
  </si>
  <si>
    <t>1.2</t>
  </si>
  <si>
    <t>4.0</t>
  </si>
  <si>
    <t>4.1</t>
  </si>
  <si>
    <t>FUNDAÇÃO</t>
  </si>
  <si>
    <t>REFORÇO DE FUNDAÇÃO - ESTACA MEGA</t>
  </si>
  <si>
    <t>PT</t>
  </si>
  <si>
    <t>LASTRO DE CONCRETO ESP = 5 CM</t>
  </si>
  <si>
    <t>APLICAÇÃO DE ESMALTE EM SUPERFICIE</t>
  </si>
  <si>
    <t>15.80.044</t>
  </si>
  <si>
    <t xml:space="preserve">TOTAL GERAL </t>
  </si>
  <si>
    <t>3.1.1</t>
  </si>
  <si>
    <t>3.2</t>
  </si>
  <si>
    <t>3.3</t>
  </si>
  <si>
    <t>3.6</t>
  </si>
  <si>
    <t>4.2</t>
  </si>
  <si>
    <t>4.2.1</t>
  </si>
  <si>
    <t>4.2.2</t>
  </si>
  <si>
    <t>4.2.3</t>
  </si>
  <si>
    <t>4.2.4</t>
  </si>
  <si>
    <t>4.2.5</t>
  </si>
  <si>
    <t>4.3</t>
  </si>
  <si>
    <t>4.3.1</t>
  </si>
  <si>
    <t>4.3.2</t>
  </si>
  <si>
    <t>4.3.3</t>
  </si>
  <si>
    <t>4.3.4</t>
  </si>
  <si>
    <t>4.4</t>
  </si>
  <si>
    <t>5.0</t>
  </si>
  <si>
    <t>5.1</t>
  </si>
  <si>
    <t>5.1.1</t>
  </si>
  <si>
    <t>5.1.2</t>
  </si>
  <si>
    <t>5.1.3</t>
  </si>
  <si>
    <t>5.1.4</t>
  </si>
  <si>
    <t>REVESTIMENTOS: TETO E PAREDE</t>
  </si>
  <si>
    <t>PISOS INTERNOS/ RODAPES/ PEITORIS</t>
  </si>
  <si>
    <t>8.2</t>
  </si>
  <si>
    <t>6.0</t>
  </si>
  <si>
    <t>6.1</t>
  </si>
  <si>
    <t>6.1.1</t>
  </si>
  <si>
    <t>6.1.2</t>
  </si>
  <si>
    <t>7.1.3</t>
  </si>
  <si>
    <t>7.1.4</t>
  </si>
  <si>
    <t>8.2.1</t>
  </si>
  <si>
    <t>8.2.2</t>
  </si>
  <si>
    <t>8.2.3</t>
  </si>
  <si>
    <t>8.2.4</t>
  </si>
  <si>
    <t>8.2.5</t>
  </si>
  <si>
    <t>8.2.6</t>
  </si>
  <si>
    <t>8.2.7</t>
  </si>
  <si>
    <t>REBOCO</t>
  </si>
  <si>
    <t xml:space="preserve">VALOR GERAL: DUZENTOS E SESSENTA MIL, CENTO E OITENTA REAIS E DEZENOVE CENTAVOS </t>
  </si>
  <si>
    <t>BIRIGUI 31 DE OUTUBRO DE 2017</t>
  </si>
  <si>
    <t>PINI</t>
  </si>
  <si>
    <t xml:space="preserve">FONTE: TABELA SINAPI, CPOS, PINI e FDE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</si>
</sst>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  <charset val="1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78">
    <xf numFmtId="0" fontId="0" fillId="0" borderId="0" xfId="0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Fill="1" applyBorder="1"/>
    <xf numFmtId="0" fontId="1" fillId="0" borderId="0" xfId="0" applyFont="1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4" xfId="0" applyBorder="1"/>
    <xf numFmtId="0" fontId="0" fillId="0" borderId="4" xfId="0" applyFont="1" applyBorder="1"/>
    <xf numFmtId="2" fontId="0" fillId="0" borderId="0" xfId="0" applyNumberFormat="1" applyFont="1" applyBorder="1" applyAlignment="1">
      <alignment wrapText="1"/>
    </xf>
    <xf numFmtId="44" fontId="0" fillId="0" borderId="0" xfId="1" applyFont="1" applyBorder="1"/>
    <xf numFmtId="44" fontId="0" fillId="0" borderId="0" xfId="0" applyNumberFormat="1" applyBorder="1"/>
    <xf numFmtId="44" fontId="0" fillId="0" borderId="5" xfId="0" applyNumberFormat="1" applyBorder="1"/>
    <xf numFmtId="2" fontId="0" fillId="0" borderId="0" xfId="0" applyNumberFormat="1" applyBorder="1"/>
    <xf numFmtId="0" fontId="0" fillId="0" borderId="4" xfId="0" applyFont="1" applyFill="1" applyBorder="1"/>
    <xf numFmtId="44" fontId="1" fillId="0" borderId="0" xfId="1" applyFont="1" applyBorder="1"/>
    <xf numFmtId="44" fontId="1" fillId="0" borderId="0" xfId="0" applyNumberFormat="1" applyFont="1" applyBorder="1"/>
    <xf numFmtId="44" fontId="1" fillId="0" borderId="5" xfId="0" applyNumberFormat="1" applyFont="1" applyBorder="1"/>
    <xf numFmtId="0" fontId="0" fillId="0" borderId="4" xfId="0" applyFill="1" applyBorder="1"/>
    <xf numFmtId="2" fontId="0" fillId="0" borderId="0" xfId="0" applyNumberFormat="1" applyBorder="1" applyAlignment="1">
      <alignment wrapText="1"/>
    </xf>
    <xf numFmtId="44" fontId="0" fillId="0" borderId="0" xfId="1" applyFont="1" applyBorder="1" applyAlignment="1">
      <alignment wrapText="1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Fill="1" applyBorder="1" applyAlignment="1">
      <alignment wrapText="1"/>
    </xf>
    <xf numFmtId="44" fontId="1" fillId="0" borderId="0" xfId="1" applyFont="1" applyBorder="1" applyAlignment="1">
      <alignment horizontal="center"/>
    </xf>
    <xf numFmtId="0" fontId="1" fillId="0" borderId="0" xfId="0" applyFont="1" applyBorder="1" applyAlignment="1"/>
    <xf numFmtId="0" fontId="0" fillId="0" borderId="4" xfId="0" applyBorder="1" applyAlignment="1"/>
    <xf numFmtId="0" fontId="0" fillId="0" borderId="0" xfId="0" applyBorder="1" applyAlignment="1"/>
    <xf numFmtId="0" fontId="0" fillId="0" borderId="5" xfId="0" applyBorder="1" applyAlignment="1"/>
    <xf numFmtId="44" fontId="0" fillId="0" borderId="5" xfId="0" applyNumberFormat="1" applyFont="1" applyBorder="1"/>
    <xf numFmtId="0" fontId="0" fillId="0" borderId="0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4" fontId="6" fillId="0" borderId="0" xfId="1" applyFont="1" applyBorder="1"/>
    <xf numFmtId="44" fontId="0" fillId="0" borderId="0" xfId="0" applyNumberFormat="1" applyFont="1" applyBorder="1"/>
    <xf numFmtId="0" fontId="1" fillId="0" borderId="0" xfId="0" applyFont="1"/>
    <xf numFmtId="44" fontId="0" fillId="0" borderId="0" xfId="0" applyNumberFormat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0" fontId="0" fillId="0" borderId="1" xfId="0" applyFont="1" applyBorder="1"/>
    <xf numFmtId="0" fontId="0" fillId="0" borderId="2" xfId="0" applyFont="1" applyBorder="1" applyAlignment="1">
      <alignment horizontal="right"/>
    </xf>
    <xf numFmtId="0" fontId="1" fillId="0" borderId="2" xfId="0" applyFont="1" applyBorder="1"/>
    <xf numFmtId="0" fontId="0" fillId="0" borderId="2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2"/>
  <sheetViews>
    <sheetView tabSelected="1" topLeftCell="A67" workbookViewId="0">
      <selection activeCell="G64" sqref="G64"/>
    </sheetView>
  </sheetViews>
  <sheetFormatPr defaultRowHeight="14.4" x14ac:dyDescent="0.3"/>
  <cols>
    <col min="1" max="1" width="8.109375" customWidth="1"/>
    <col min="3" max="3" width="4.88671875" bestFit="1" customWidth="1"/>
    <col min="4" max="4" width="78.5546875" bestFit="1" customWidth="1"/>
    <col min="5" max="5" width="4.88671875" bestFit="1" customWidth="1"/>
    <col min="6" max="6" width="7.6640625" bestFit="1" customWidth="1"/>
    <col min="7" max="7" width="11.33203125" customWidth="1"/>
    <col min="8" max="8" width="13.6640625" bestFit="1" customWidth="1"/>
    <col min="9" max="9" width="14.33203125" bestFit="1" customWidth="1"/>
    <col min="11" max="11" width="13.5546875" bestFit="1" customWidth="1"/>
  </cols>
  <sheetData>
    <row r="1" spans="1:9" x14ac:dyDescent="0.3">
      <c r="A1" s="63" t="s">
        <v>106</v>
      </c>
      <c r="B1" s="64"/>
      <c r="C1" s="64"/>
      <c r="D1" s="64"/>
      <c r="E1" s="64"/>
      <c r="F1" s="64"/>
      <c r="G1" s="64"/>
      <c r="H1" s="64"/>
      <c r="I1" s="68"/>
    </row>
    <row r="2" spans="1:9" x14ac:dyDescent="0.3">
      <c r="A2" s="65" t="s">
        <v>107</v>
      </c>
      <c r="B2" s="66"/>
      <c r="C2" s="66"/>
      <c r="D2" s="66"/>
      <c r="E2" s="66"/>
      <c r="F2" s="66"/>
      <c r="G2" s="66"/>
      <c r="H2" s="66"/>
      <c r="I2" s="69"/>
    </row>
    <row r="3" spans="1:9" x14ac:dyDescent="0.3">
      <c r="A3" s="67"/>
      <c r="B3" s="61"/>
      <c r="C3" s="61"/>
      <c r="D3" s="61"/>
      <c r="E3" s="6"/>
      <c r="F3" s="6"/>
      <c r="G3" s="6"/>
      <c r="H3" s="6"/>
      <c r="I3" s="24"/>
    </row>
    <row r="4" spans="1:9" ht="15" thickBot="1" x14ac:dyDescent="0.35">
      <c r="A4" s="25"/>
      <c r="B4" s="6"/>
      <c r="C4" s="6"/>
      <c r="D4" s="6"/>
      <c r="E4" s="6"/>
      <c r="F4" s="6"/>
      <c r="G4" s="6"/>
      <c r="H4" s="6"/>
      <c r="I4" s="24"/>
    </row>
    <row r="5" spans="1:9" ht="15" thickBot="1" x14ac:dyDescent="0.35">
      <c r="A5" s="70" t="s">
        <v>46</v>
      </c>
      <c r="B5" s="71" t="s">
        <v>47</v>
      </c>
      <c r="C5" s="71" t="s">
        <v>48</v>
      </c>
      <c r="D5" s="71" t="s">
        <v>51</v>
      </c>
      <c r="E5" s="72" t="s">
        <v>20</v>
      </c>
      <c r="F5" s="71" t="s">
        <v>89</v>
      </c>
      <c r="G5" s="71" t="s">
        <v>49</v>
      </c>
      <c r="H5" s="72" t="s">
        <v>90</v>
      </c>
      <c r="I5" s="73" t="s">
        <v>50</v>
      </c>
    </row>
    <row r="6" spans="1:9" x14ac:dyDescent="0.3">
      <c r="A6" s="74"/>
      <c r="B6" s="75"/>
      <c r="C6" s="55" t="s">
        <v>52</v>
      </c>
      <c r="D6" s="76" t="s">
        <v>3</v>
      </c>
      <c r="E6" s="77"/>
      <c r="F6" s="22"/>
      <c r="G6" s="22"/>
      <c r="H6" s="22"/>
      <c r="I6" s="23"/>
    </row>
    <row r="7" spans="1:9" x14ac:dyDescent="0.3">
      <c r="A7" s="26"/>
      <c r="B7" s="43"/>
      <c r="C7" s="56" t="s">
        <v>53</v>
      </c>
      <c r="D7" s="5" t="s">
        <v>0</v>
      </c>
      <c r="E7" s="56"/>
      <c r="F7" s="5"/>
      <c r="G7" s="6"/>
      <c r="H7" s="6"/>
      <c r="I7" s="24"/>
    </row>
    <row r="8" spans="1:9" x14ac:dyDescent="0.3">
      <c r="A8" s="26" t="s">
        <v>6</v>
      </c>
      <c r="B8" s="9" t="s">
        <v>4</v>
      </c>
      <c r="C8" s="17" t="s">
        <v>54</v>
      </c>
      <c r="D8" s="3" t="s">
        <v>1</v>
      </c>
      <c r="E8" s="10" t="s">
        <v>8</v>
      </c>
      <c r="F8" s="27">
        <v>865.52610000000004</v>
      </c>
      <c r="G8" s="28">
        <v>7.31</v>
      </c>
      <c r="H8" s="29">
        <f>F8*G8</f>
        <v>6326.9957910000003</v>
      </c>
      <c r="I8" s="30">
        <f>H8*1.2971</f>
        <v>8206.7462405060996</v>
      </c>
    </row>
    <row r="9" spans="1:9" x14ac:dyDescent="0.3">
      <c r="A9" s="26" t="s">
        <v>7</v>
      </c>
      <c r="B9" s="9" t="s">
        <v>5</v>
      </c>
      <c r="C9" s="17" t="s">
        <v>55</v>
      </c>
      <c r="D9" s="3" t="s">
        <v>2</v>
      </c>
      <c r="E9" s="10" t="s">
        <v>8</v>
      </c>
      <c r="F9" s="31">
        <v>52.3</v>
      </c>
      <c r="G9" s="28">
        <v>8.32</v>
      </c>
      <c r="H9" s="29">
        <f t="shared" ref="H9:H57" si="0">F9*G9</f>
        <v>435.13599999999997</v>
      </c>
      <c r="I9" s="30">
        <f t="shared" ref="I9:I16" si="1">H9*1.2971</f>
        <v>564.41490559999988</v>
      </c>
    </row>
    <row r="10" spans="1:9" x14ac:dyDescent="0.3">
      <c r="A10" s="32" t="s">
        <v>6</v>
      </c>
      <c r="B10" s="11" t="s">
        <v>63</v>
      </c>
      <c r="C10" s="17" t="s">
        <v>56</v>
      </c>
      <c r="D10" s="4" t="s">
        <v>62</v>
      </c>
      <c r="E10" s="10" t="s">
        <v>9</v>
      </c>
      <c r="F10" s="31">
        <v>10.879197</v>
      </c>
      <c r="G10" s="28">
        <v>134.09</v>
      </c>
      <c r="H10" s="29">
        <f t="shared" si="0"/>
        <v>1458.7915257299999</v>
      </c>
      <c r="I10" s="30">
        <f t="shared" si="1"/>
        <v>1892.1984880243826</v>
      </c>
    </row>
    <row r="11" spans="1:9" x14ac:dyDescent="0.3">
      <c r="A11" s="26" t="s">
        <v>7</v>
      </c>
      <c r="B11" s="11">
        <v>72898</v>
      </c>
      <c r="C11" s="17" t="s">
        <v>78</v>
      </c>
      <c r="D11" s="4" t="s">
        <v>98</v>
      </c>
      <c r="E11" s="10" t="s">
        <v>9</v>
      </c>
      <c r="F11" s="31">
        <v>38.056080000000001</v>
      </c>
      <c r="G11" s="28">
        <v>3.57</v>
      </c>
      <c r="H11" s="29">
        <f>F11*G11</f>
        <v>135.8602056</v>
      </c>
      <c r="I11" s="30">
        <f t="shared" si="1"/>
        <v>176.22427268375998</v>
      </c>
    </row>
    <row r="12" spans="1:9" ht="28.8" x14ac:dyDescent="0.3">
      <c r="A12" s="32" t="s">
        <v>7</v>
      </c>
      <c r="B12" s="11">
        <v>72900</v>
      </c>
      <c r="C12" s="17" t="s">
        <v>96</v>
      </c>
      <c r="D12" s="45" t="s">
        <v>97</v>
      </c>
      <c r="E12" s="10" t="s">
        <v>9</v>
      </c>
      <c r="F12" s="31">
        <v>49.472904</v>
      </c>
      <c r="G12" s="28">
        <v>4.8899999999999997</v>
      </c>
      <c r="H12" s="29">
        <f t="shared" ref="H12:H13" si="2">F12*G12</f>
        <v>241.92250055999997</v>
      </c>
      <c r="I12" s="30">
        <f t="shared" si="1"/>
        <v>313.79767547637596</v>
      </c>
    </row>
    <row r="13" spans="1:9" x14ac:dyDescent="0.3">
      <c r="A13" s="32" t="s">
        <v>7</v>
      </c>
      <c r="B13" s="11" t="s">
        <v>121</v>
      </c>
      <c r="C13" s="17" t="s">
        <v>122</v>
      </c>
      <c r="D13" s="45" t="s">
        <v>120</v>
      </c>
      <c r="E13" s="10" t="s">
        <v>8</v>
      </c>
      <c r="F13" s="31">
        <v>2.5</v>
      </c>
      <c r="G13" s="28">
        <v>309.02999999999997</v>
      </c>
      <c r="H13" s="29">
        <f t="shared" si="2"/>
        <v>772.57499999999993</v>
      </c>
      <c r="I13" s="30">
        <f t="shared" si="1"/>
        <v>1002.1070324999998</v>
      </c>
    </row>
    <row r="14" spans="1:9" x14ac:dyDescent="0.3">
      <c r="A14" s="26"/>
      <c r="B14" s="43"/>
      <c r="C14" s="10"/>
      <c r="D14" s="3"/>
      <c r="E14" s="10"/>
      <c r="F14" s="31"/>
      <c r="G14" s="33" t="s">
        <v>57</v>
      </c>
      <c r="H14" s="34">
        <f>SUM(H8:H13)</f>
        <v>9371.2810228899998</v>
      </c>
      <c r="I14" s="35">
        <f>SUM(I8:I13)</f>
        <v>12155.48861479062</v>
      </c>
    </row>
    <row r="15" spans="1:9" x14ac:dyDescent="0.3">
      <c r="A15" s="26"/>
      <c r="B15" s="43"/>
      <c r="C15" s="56" t="s">
        <v>58</v>
      </c>
      <c r="D15" s="19" t="s">
        <v>125</v>
      </c>
      <c r="E15" s="10"/>
      <c r="F15" s="31"/>
      <c r="G15" s="33"/>
      <c r="H15" s="34"/>
      <c r="I15" s="35"/>
    </row>
    <row r="16" spans="1:9" x14ac:dyDescent="0.3">
      <c r="A16" s="26" t="s">
        <v>173</v>
      </c>
      <c r="B16" s="43"/>
      <c r="C16" s="10" t="s">
        <v>59</v>
      </c>
      <c r="D16" s="4" t="s">
        <v>126</v>
      </c>
      <c r="E16" s="10" t="s">
        <v>127</v>
      </c>
      <c r="F16" s="31">
        <v>1</v>
      </c>
      <c r="G16" s="57">
        <v>720</v>
      </c>
      <c r="H16" s="58">
        <f>F16*G16</f>
        <v>720</v>
      </c>
      <c r="I16" s="53">
        <f t="shared" si="1"/>
        <v>933.91199999999992</v>
      </c>
    </row>
    <row r="17" spans="1:9" x14ac:dyDescent="0.3">
      <c r="A17" s="26"/>
      <c r="B17" s="43"/>
      <c r="C17" s="10"/>
      <c r="D17" s="3"/>
      <c r="E17" s="10"/>
      <c r="F17" s="31"/>
      <c r="G17" s="33" t="s">
        <v>57</v>
      </c>
      <c r="H17" s="34">
        <f>SUM(H16)</f>
        <v>720</v>
      </c>
      <c r="I17" s="35">
        <f>SUM(I16)</f>
        <v>933.91199999999992</v>
      </c>
    </row>
    <row r="18" spans="1:9" x14ac:dyDescent="0.3">
      <c r="A18" s="26"/>
      <c r="B18" s="43"/>
      <c r="C18" s="10" t="s">
        <v>80</v>
      </c>
      <c r="D18" s="19" t="s">
        <v>79</v>
      </c>
      <c r="E18" s="10"/>
      <c r="F18" s="31"/>
      <c r="G18" s="33"/>
      <c r="H18" s="29"/>
      <c r="I18" s="24"/>
    </row>
    <row r="19" spans="1:9" x14ac:dyDescent="0.3">
      <c r="A19" s="26"/>
      <c r="B19" s="43"/>
      <c r="C19" s="17" t="s">
        <v>82</v>
      </c>
      <c r="D19" s="5" t="s">
        <v>10</v>
      </c>
      <c r="E19" s="10"/>
      <c r="F19" s="31"/>
      <c r="G19" s="28"/>
      <c r="H19" s="29"/>
      <c r="I19" s="24"/>
    </row>
    <row r="20" spans="1:9" x14ac:dyDescent="0.3">
      <c r="A20" s="26" t="s">
        <v>6</v>
      </c>
      <c r="B20" s="11" t="s">
        <v>14</v>
      </c>
      <c r="C20" s="17" t="s">
        <v>132</v>
      </c>
      <c r="D20" s="12" t="s">
        <v>11</v>
      </c>
      <c r="E20" s="13" t="s">
        <v>15</v>
      </c>
      <c r="F20" s="31">
        <v>72.150000000000006</v>
      </c>
      <c r="G20" s="28">
        <v>27.86</v>
      </c>
      <c r="H20" s="29">
        <f t="shared" si="0"/>
        <v>2010.0990000000002</v>
      </c>
      <c r="I20" s="30">
        <f>H20*1.2971</f>
        <v>2607.2994128999999</v>
      </c>
    </row>
    <row r="21" spans="1:9" x14ac:dyDescent="0.3">
      <c r="A21" s="26" t="s">
        <v>7</v>
      </c>
      <c r="B21" s="11">
        <v>87879</v>
      </c>
      <c r="C21" s="17" t="s">
        <v>133</v>
      </c>
      <c r="D21" s="12" t="s">
        <v>12</v>
      </c>
      <c r="E21" s="13" t="s">
        <v>8</v>
      </c>
      <c r="F21" s="31">
        <v>52.3</v>
      </c>
      <c r="G21" s="28">
        <v>2.72</v>
      </c>
      <c r="H21" s="29">
        <f t="shared" si="0"/>
        <v>142.256</v>
      </c>
      <c r="I21" s="30">
        <f t="shared" ref="I21:I25" si="3">H21*1.2971</f>
        <v>184.52025759999998</v>
      </c>
    </row>
    <row r="22" spans="1:9" x14ac:dyDescent="0.3">
      <c r="A22" s="26" t="s">
        <v>7</v>
      </c>
      <c r="B22" s="11">
        <v>87529</v>
      </c>
      <c r="C22" s="17" t="s">
        <v>134</v>
      </c>
      <c r="D22" s="46" t="s">
        <v>170</v>
      </c>
      <c r="E22" s="13" t="s">
        <v>8</v>
      </c>
      <c r="F22" s="31">
        <v>52.3</v>
      </c>
      <c r="G22" s="28">
        <v>24.39</v>
      </c>
      <c r="H22" s="29">
        <f t="shared" si="0"/>
        <v>1275.597</v>
      </c>
      <c r="I22" s="30">
        <f t="shared" si="3"/>
        <v>1654.5768687</v>
      </c>
    </row>
    <row r="23" spans="1:9" x14ac:dyDescent="0.3">
      <c r="A23" s="26" t="s">
        <v>7</v>
      </c>
      <c r="B23" s="11">
        <v>34449</v>
      </c>
      <c r="C23" s="17" t="s">
        <v>83</v>
      </c>
      <c r="D23" s="12" t="s">
        <v>13</v>
      </c>
      <c r="E23" s="13" t="s">
        <v>16</v>
      </c>
      <c r="F23" s="31">
        <v>41.454000000000001</v>
      </c>
      <c r="G23" s="28">
        <v>4.18</v>
      </c>
      <c r="H23" s="29">
        <f t="shared" si="0"/>
        <v>173.27771999999999</v>
      </c>
      <c r="I23" s="30">
        <f t="shared" si="3"/>
        <v>224.75853061199996</v>
      </c>
    </row>
    <row r="24" spans="1:9" x14ac:dyDescent="0.3">
      <c r="A24" s="32" t="s">
        <v>6</v>
      </c>
      <c r="B24" s="11" t="s">
        <v>66</v>
      </c>
      <c r="C24" s="17" t="s">
        <v>84</v>
      </c>
      <c r="D24" s="12" t="s">
        <v>81</v>
      </c>
      <c r="E24" s="13" t="s">
        <v>8</v>
      </c>
      <c r="F24" s="31">
        <v>4.68</v>
      </c>
      <c r="G24" s="28">
        <v>11.82</v>
      </c>
      <c r="H24" s="29">
        <f t="shared" si="0"/>
        <v>55.317599999999999</v>
      </c>
      <c r="I24" s="30">
        <f t="shared" si="3"/>
        <v>71.752458959999998</v>
      </c>
    </row>
    <row r="25" spans="1:9" x14ac:dyDescent="0.3">
      <c r="A25" s="32" t="s">
        <v>7</v>
      </c>
      <c r="B25" s="11">
        <v>72179</v>
      </c>
      <c r="C25" s="17" t="s">
        <v>135</v>
      </c>
      <c r="D25" s="12" t="s">
        <v>67</v>
      </c>
      <c r="E25" s="13" t="s">
        <v>8</v>
      </c>
      <c r="F25" s="31">
        <v>4.68</v>
      </c>
      <c r="G25" s="28">
        <v>48.35</v>
      </c>
      <c r="H25" s="29">
        <f t="shared" si="0"/>
        <v>226.27799999999999</v>
      </c>
      <c r="I25" s="30">
        <f t="shared" si="3"/>
        <v>293.50519379999997</v>
      </c>
    </row>
    <row r="26" spans="1:9" x14ac:dyDescent="0.3">
      <c r="A26" s="26"/>
      <c r="B26" s="43"/>
      <c r="C26" s="10"/>
      <c r="D26" s="3"/>
      <c r="E26" s="10"/>
      <c r="F26" s="31"/>
      <c r="G26" s="33" t="s">
        <v>57</v>
      </c>
      <c r="H26" s="34">
        <f>SUM(H20:H25)</f>
        <v>3882.8253199999999</v>
      </c>
      <c r="I26" s="35">
        <f>SUM(I20:I25)</f>
        <v>5036.4127225719994</v>
      </c>
    </row>
    <row r="27" spans="1:9" x14ac:dyDescent="0.3">
      <c r="A27" s="26"/>
      <c r="B27" s="43"/>
      <c r="C27" s="21" t="s">
        <v>123</v>
      </c>
      <c r="D27" s="1" t="s">
        <v>17</v>
      </c>
      <c r="E27" s="10"/>
      <c r="F27" s="31"/>
      <c r="G27" s="28"/>
      <c r="H27" s="29"/>
      <c r="I27" s="24"/>
    </row>
    <row r="28" spans="1:9" x14ac:dyDescent="0.3">
      <c r="A28" s="32" t="s">
        <v>6</v>
      </c>
      <c r="B28" s="44" t="s">
        <v>19</v>
      </c>
      <c r="C28" s="17" t="s">
        <v>124</v>
      </c>
      <c r="D28" s="6" t="s">
        <v>18</v>
      </c>
      <c r="E28" s="2" t="s">
        <v>20</v>
      </c>
      <c r="F28" s="31">
        <v>11</v>
      </c>
      <c r="G28" s="28">
        <v>13.11</v>
      </c>
      <c r="H28" s="29">
        <f t="shared" si="0"/>
        <v>144.20999999999998</v>
      </c>
      <c r="I28" s="30">
        <f>H28*1.2971</f>
        <v>187.05479099999997</v>
      </c>
    </row>
    <row r="29" spans="1:9" x14ac:dyDescent="0.3">
      <c r="A29" s="25"/>
      <c r="B29" s="44"/>
      <c r="C29" s="21" t="s">
        <v>136</v>
      </c>
      <c r="D29" s="5" t="s">
        <v>88</v>
      </c>
      <c r="E29" s="2"/>
      <c r="F29" s="31"/>
      <c r="G29" s="28"/>
      <c r="H29" s="29"/>
      <c r="I29" s="30"/>
    </row>
    <row r="30" spans="1:9" x14ac:dyDescent="0.3">
      <c r="A30" s="26" t="s">
        <v>6</v>
      </c>
      <c r="B30" s="43" t="s">
        <v>25</v>
      </c>
      <c r="C30" s="17" t="s">
        <v>137</v>
      </c>
      <c r="D30" s="3" t="s">
        <v>64</v>
      </c>
      <c r="E30" s="10" t="s">
        <v>20</v>
      </c>
      <c r="F30" s="31">
        <v>7</v>
      </c>
      <c r="G30" s="28">
        <v>149.18</v>
      </c>
      <c r="H30" s="29">
        <f t="shared" si="0"/>
        <v>1044.26</v>
      </c>
      <c r="I30" s="30">
        <f t="shared" ref="I30:I78" si="4">H30*1.2971</f>
        <v>1354.509646</v>
      </c>
    </row>
    <row r="31" spans="1:9" x14ac:dyDescent="0.3">
      <c r="A31" s="26" t="s">
        <v>7</v>
      </c>
      <c r="B31" s="14">
        <v>88261</v>
      </c>
      <c r="C31" s="17" t="s">
        <v>138</v>
      </c>
      <c r="D31" s="3" t="s">
        <v>21</v>
      </c>
      <c r="E31" s="13" t="s">
        <v>26</v>
      </c>
      <c r="F31" s="31">
        <v>11.746</v>
      </c>
      <c r="G31" s="28">
        <v>21.26</v>
      </c>
      <c r="H31" s="29">
        <f t="shared" si="0"/>
        <v>249.71996000000001</v>
      </c>
      <c r="I31" s="30">
        <f t="shared" si="4"/>
        <v>323.91176011599998</v>
      </c>
    </row>
    <row r="32" spans="1:9" x14ac:dyDescent="0.3">
      <c r="A32" s="26" t="s">
        <v>7</v>
      </c>
      <c r="B32" s="14">
        <v>88316</v>
      </c>
      <c r="C32" s="17" t="s">
        <v>139</v>
      </c>
      <c r="D32" s="3" t="s">
        <v>22</v>
      </c>
      <c r="E32" s="13" t="s">
        <v>26</v>
      </c>
      <c r="F32" s="31">
        <v>5.8730000000000002</v>
      </c>
      <c r="G32" s="28">
        <v>18.53</v>
      </c>
      <c r="H32" s="29">
        <f t="shared" si="0"/>
        <v>108.82669000000001</v>
      </c>
      <c r="I32" s="30">
        <f t="shared" si="4"/>
        <v>141.159099599</v>
      </c>
    </row>
    <row r="33" spans="1:9" ht="28.8" x14ac:dyDescent="0.3">
      <c r="A33" s="26" t="s">
        <v>7</v>
      </c>
      <c r="B33" s="14">
        <v>2432</v>
      </c>
      <c r="C33" s="17" t="s">
        <v>140</v>
      </c>
      <c r="D33" s="8" t="s">
        <v>23</v>
      </c>
      <c r="E33" s="13" t="s">
        <v>27</v>
      </c>
      <c r="F33" s="31">
        <v>7</v>
      </c>
      <c r="G33" s="28">
        <v>29.53</v>
      </c>
      <c r="H33" s="29">
        <f t="shared" si="0"/>
        <v>206.71</v>
      </c>
      <c r="I33" s="30">
        <f t="shared" si="4"/>
        <v>268.12354099999999</v>
      </c>
    </row>
    <row r="34" spans="1:9" x14ac:dyDescent="0.3">
      <c r="A34" s="26" t="s">
        <v>7</v>
      </c>
      <c r="B34" s="14">
        <v>11055</v>
      </c>
      <c r="C34" s="17" t="s">
        <v>141</v>
      </c>
      <c r="D34" s="8" t="s">
        <v>24</v>
      </c>
      <c r="E34" s="13" t="s">
        <v>20</v>
      </c>
      <c r="F34" s="31">
        <v>140</v>
      </c>
      <c r="G34" s="28">
        <v>0.03</v>
      </c>
      <c r="H34" s="29">
        <f t="shared" si="0"/>
        <v>4.2</v>
      </c>
      <c r="I34" s="30">
        <f t="shared" si="4"/>
        <v>5.4478200000000001</v>
      </c>
    </row>
    <row r="35" spans="1:9" x14ac:dyDescent="0.3">
      <c r="A35" s="25"/>
      <c r="B35" s="44"/>
      <c r="C35" s="21" t="s">
        <v>142</v>
      </c>
      <c r="D35" s="5" t="s">
        <v>108</v>
      </c>
      <c r="E35" s="2"/>
      <c r="F35" s="31"/>
      <c r="G35" s="28"/>
      <c r="H35" s="29"/>
      <c r="I35" s="30"/>
    </row>
    <row r="36" spans="1:9" x14ac:dyDescent="0.3">
      <c r="A36" s="26" t="s">
        <v>7</v>
      </c>
      <c r="B36" s="14">
        <v>88261</v>
      </c>
      <c r="C36" s="17" t="s">
        <v>143</v>
      </c>
      <c r="D36" s="3" t="s">
        <v>21</v>
      </c>
      <c r="E36" s="13" t="s">
        <v>26</v>
      </c>
      <c r="F36" s="31">
        <v>3.3559999999999999</v>
      </c>
      <c r="G36" s="28">
        <v>21.26</v>
      </c>
      <c r="H36" s="29">
        <f t="shared" si="0"/>
        <v>71.348560000000006</v>
      </c>
      <c r="I36" s="30">
        <f t="shared" si="4"/>
        <v>92.546217175999999</v>
      </c>
    </row>
    <row r="37" spans="1:9" x14ac:dyDescent="0.3">
      <c r="A37" s="26" t="s">
        <v>7</v>
      </c>
      <c r="B37" s="14">
        <v>88316</v>
      </c>
      <c r="C37" s="17" t="s">
        <v>144</v>
      </c>
      <c r="D37" s="3" t="s">
        <v>22</v>
      </c>
      <c r="E37" s="13" t="s">
        <v>26</v>
      </c>
      <c r="F37" s="31">
        <v>1.6779999999999999</v>
      </c>
      <c r="G37" s="28">
        <v>18.53</v>
      </c>
      <c r="H37" s="29">
        <f t="shared" si="0"/>
        <v>31.093340000000001</v>
      </c>
      <c r="I37" s="30">
        <f t="shared" si="4"/>
        <v>40.331171314000002</v>
      </c>
    </row>
    <row r="38" spans="1:9" ht="28.8" x14ac:dyDescent="0.3">
      <c r="A38" s="26" t="s">
        <v>7</v>
      </c>
      <c r="B38" s="14">
        <v>2432</v>
      </c>
      <c r="C38" s="17" t="s">
        <v>145</v>
      </c>
      <c r="D38" s="8" t="s">
        <v>23</v>
      </c>
      <c r="E38" s="13" t="s">
        <v>27</v>
      </c>
      <c r="F38" s="31">
        <v>2</v>
      </c>
      <c r="G38" s="28">
        <v>29.53</v>
      </c>
      <c r="H38" s="29">
        <f t="shared" si="0"/>
        <v>59.06</v>
      </c>
      <c r="I38" s="30">
        <f t="shared" si="4"/>
        <v>76.606725999999995</v>
      </c>
    </row>
    <row r="39" spans="1:9" ht="22.2" customHeight="1" x14ac:dyDescent="0.3">
      <c r="A39" s="26" t="s">
        <v>7</v>
      </c>
      <c r="B39" s="14">
        <v>11055</v>
      </c>
      <c r="C39" s="17" t="s">
        <v>146</v>
      </c>
      <c r="D39" s="8" t="s">
        <v>24</v>
      </c>
      <c r="E39" s="13" t="s">
        <v>20</v>
      </c>
      <c r="F39" s="31">
        <v>40</v>
      </c>
      <c r="G39" s="28">
        <v>0.03</v>
      </c>
      <c r="H39" s="29">
        <f t="shared" si="0"/>
        <v>1.2</v>
      </c>
      <c r="I39" s="30">
        <f t="shared" si="4"/>
        <v>1.5565199999999999</v>
      </c>
    </row>
    <row r="40" spans="1:9" ht="22.2" customHeight="1" x14ac:dyDescent="0.3">
      <c r="A40" s="26" t="s">
        <v>28</v>
      </c>
      <c r="B40" s="14" t="s">
        <v>100</v>
      </c>
      <c r="C40" s="17" t="s">
        <v>147</v>
      </c>
      <c r="D40" s="8" t="s">
        <v>99</v>
      </c>
      <c r="E40" s="13" t="s">
        <v>15</v>
      </c>
      <c r="F40" s="31">
        <v>2</v>
      </c>
      <c r="G40" s="28">
        <v>126.48</v>
      </c>
      <c r="H40" s="29">
        <f t="shared" si="0"/>
        <v>252.96</v>
      </c>
      <c r="I40" s="30">
        <f t="shared" si="4"/>
        <v>328.11441600000001</v>
      </c>
    </row>
    <row r="41" spans="1:9" ht="22.2" customHeight="1" x14ac:dyDescent="0.3">
      <c r="A41" s="26" t="s">
        <v>28</v>
      </c>
      <c r="B41" s="14" t="s">
        <v>110</v>
      </c>
      <c r="C41" s="17" t="s">
        <v>109</v>
      </c>
      <c r="D41" s="8" t="s">
        <v>111</v>
      </c>
      <c r="E41" s="13" t="s">
        <v>8</v>
      </c>
      <c r="F41" s="31">
        <v>52</v>
      </c>
      <c r="G41" s="28">
        <v>15.45</v>
      </c>
      <c r="H41" s="29">
        <f t="shared" si="0"/>
        <v>803.4</v>
      </c>
      <c r="I41" s="30">
        <f t="shared" si="4"/>
        <v>1042.09014</v>
      </c>
    </row>
    <row r="42" spans="1:9" ht="22.2" customHeight="1" x14ac:dyDescent="0.3">
      <c r="A42" s="26"/>
      <c r="B42" s="14"/>
      <c r="C42" s="17"/>
      <c r="D42" s="8"/>
      <c r="E42" s="13"/>
      <c r="F42" s="31"/>
      <c r="G42" s="33" t="s">
        <v>57</v>
      </c>
      <c r="H42" s="34">
        <f>SUM(H28:H41)</f>
        <v>2976.98855</v>
      </c>
      <c r="I42" s="35">
        <f>SUM(I28:I41)</f>
        <v>3861.4518482049998</v>
      </c>
    </row>
    <row r="43" spans="1:9" x14ac:dyDescent="0.3">
      <c r="A43" s="25"/>
      <c r="B43" s="44"/>
      <c r="C43" s="56" t="s">
        <v>148</v>
      </c>
      <c r="D43" s="19" t="s">
        <v>69</v>
      </c>
      <c r="E43" s="54"/>
      <c r="F43" s="31"/>
      <c r="G43" s="33"/>
      <c r="H43" s="29"/>
      <c r="I43" s="30"/>
    </row>
    <row r="44" spans="1:9" x14ac:dyDescent="0.3">
      <c r="A44" s="25"/>
      <c r="B44" s="44"/>
      <c r="C44" s="56" t="s">
        <v>149</v>
      </c>
      <c r="D44" s="19" t="s">
        <v>70</v>
      </c>
      <c r="E44" s="54"/>
      <c r="F44" s="31"/>
      <c r="G44" s="33"/>
      <c r="H44" s="29"/>
      <c r="I44" s="30"/>
    </row>
    <row r="45" spans="1:9" x14ac:dyDescent="0.3">
      <c r="A45" s="25" t="s">
        <v>6</v>
      </c>
      <c r="B45" s="44" t="s">
        <v>77</v>
      </c>
      <c r="C45" s="54" t="s">
        <v>150</v>
      </c>
      <c r="D45" s="16" t="s">
        <v>73</v>
      </c>
      <c r="E45" s="54" t="s">
        <v>20</v>
      </c>
      <c r="F45" s="31">
        <v>4</v>
      </c>
      <c r="G45" s="28">
        <v>27.26</v>
      </c>
      <c r="H45" s="29">
        <f>F45*G45</f>
        <v>109.04</v>
      </c>
      <c r="I45" s="30">
        <f>H45*1.2971</f>
        <v>141.43578400000001</v>
      </c>
    </row>
    <row r="46" spans="1:9" x14ac:dyDescent="0.3">
      <c r="A46" s="25" t="s">
        <v>6</v>
      </c>
      <c r="B46" s="44" t="s">
        <v>75</v>
      </c>
      <c r="C46" s="54" t="s">
        <v>151</v>
      </c>
      <c r="D46" s="16" t="s">
        <v>76</v>
      </c>
      <c r="E46" s="18" t="s">
        <v>20</v>
      </c>
      <c r="F46" s="31">
        <v>4</v>
      </c>
      <c r="G46" s="28">
        <v>42.35</v>
      </c>
      <c r="H46" s="29">
        <f>F46*G46</f>
        <v>169.4</v>
      </c>
      <c r="I46" s="30">
        <f>H46*1.2971</f>
        <v>219.72873999999999</v>
      </c>
    </row>
    <row r="47" spans="1:9" x14ac:dyDescent="0.3">
      <c r="A47" s="25" t="s">
        <v>6</v>
      </c>
      <c r="B47" s="44" t="s">
        <v>77</v>
      </c>
      <c r="C47" s="54" t="s">
        <v>152</v>
      </c>
      <c r="D47" s="16" t="s">
        <v>114</v>
      </c>
      <c r="E47" s="18" t="s">
        <v>20</v>
      </c>
      <c r="F47" s="31">
        <v>7</v>
      </c>
      <c r="G47" s="28">
        <v>27.26</v>
      </c>
      <c r="H47" s="29">
        <f>F47*G47</f>
        <v>190.82000000000002</v>
      </c>
      <c r="I47" s="30">
        <f>H47*1.2971</f>
        <v>247.51262200000002</v>
      </c>
    </row>
    <row r="48" spans="1:9" x14ac:dyDescent="0.3">
      <c r="A48" s="36" t="s">
        <v>6</v>
      </c>
      <c r="B48" s="44" t="s">
        <v>75</v>
      </c>
      <c r="C48" s="54" t="s">
        <v>153</v>
      </c>
      <c r="D48" s="16" t="s">
        <v>113</v>
      </c>
      <c r="E48" s="18" t="s">
        <v>20</v>
      </c>
      <c r="F48" s="31">
        <v>7</v>
      </c>
      <c r="G48" s="28">
        <v>42.35</v>
      </c>
      <c r="H48" s="29">
        <f>F48*G48</f>
        <v>296.45</v>
      </c>
      <c r="I48" s="30">
        <f>H48*1.2971</f>
        <v>384.52529499999997</v>
      </c>
    </row>
    <row r="49" spans="1:9" x14ac:dyDescent="0.3">
      <c r="A49" s="25"/>
      <c r="B49" s="44"/>
      <c r="C49" s="54"/>
      <c r="D49" s="6"/>
      <c r="E49" s="54"/>
      <c r="F49" s="31"/>
      <c r="G49" s="33" t="s">
        <v>57</v>
      </c>
      <c r="H49" s="34">
        <f>SUM(H45:H48)</f>
        <v>765.71</v>
      </c>
      <c r="I49" s="35">
        <f>SUM(I45:I48)</f>
        <v>993.20244099999991</v>
      </c>
    </row>
    <row r="50" spans="1:9" x14ac:dyDescent="0.3">
      <c r="A50" s="25"/>
      <c r="B50" s="44"/>
      <c r="C50" s="21" t="s">
        <v>157</v>
      </c>
      <c r="D50" s="5" t="s">
        <v>154</v>
      </c>
      <c r="E50" s="54"/>
      <c r="F50" s="31"/>
      <c r="G50" s="28"/>
      <c r="H50" s="29"/>
      <c r="I50" s="30"/>
    </row>
    <row r="51" spans="1:9" x14ac:dyDescent="0.3">
      <c r="A51" s="25"/>
      <c r="B51" s="44"/>
      <c r="C51" s="21" t="s">
        <v>158</v>
      </c>
      <c r="D51" s="5" t="s">
        <v>29</v>
      </c>
      <c r="E51" s="54"/>
      <c r="F51" s="31"/>
      <c r="G51" s="28"/>
      <c r="H51" s="29"/>
      <c r="I51" s="30"/>
    </row>
    <row r="52" spans="1:9" ht="28.8" x14ac:dyDescent="0.3">
      <c r="A52" s="25" t="s">
        <v>7</v>
      </c>
      <c r="B52" s="44">
        <v>93393</v>
      </c>
      <c r="C52" s="18" t="s">
        <v>159</v>
      </c>
      <c r="D52" s="7" t="s">
        <v>30</v>
      </c>
      <c r="E52" s="20" t="s">
        <v>8</v>
      </c>
      <c r="F52" s="37">
        <v>125.1495</v>
      </c>
      <c r="G52" s="38">
        <v>34.36</v>
      </c>
      <c r="H52" s="29">
        <f t="shared" si="0"/>
        <v>4300.1368199999997</v>
      </c>
      <c r="I52" s="30">
        <f t="shared" si="4"/>
        <v>5577.7074692219994</v>
      </c>
    </row>
    <row r="53" spans="1:9" x14ac:dyDescent="0.3">
      <c r="A53" s="25" t="s">
        <v>7</v>
      </c>
      <c r="B53" s="44">
        <v>87532</v>
      </c>
      <c r="C53" s="18" t="s">
        <v>160</v>
      </c>
      <c r="D53" s="6" t="s">
        <v>65</v>
      </c>
      <c r="E53" s="54" t="s">
        <v>8</v>
      </c>
      <c r="F53" s="31">
        <v>125.1495</v>
      </c>
      <c r="G53" s="28">
        <v>26.91</v>
      </c>
      <c r="H53" s="29">
        <f t="shared" si="0"/>
        <v>3367.7730449999999</v>
      </c>
      <c r="I53" s="30">
        <f t="shared" si="4"/>
        <v>4368.3384166694996</v>
      </c>
    </row>
    <row r="54" spans="1:9" x14ac:dyDescent="0.3">
      <c r="A54" s="25"/>
      <c r="B54" s="44"/>
      <c r="C54" s="18"/>
      <c r="D54" s="6"/>
      <c r="E54" s="54"/>
      <c r="F54" s="31"/>
      <c r="G54" s="33" t="s">
        <v>57</v>
      </c>
      <c r="H54" s="34">
        <f>SUM(H52:H53)</f>
        <v>7667.9098649999996</v>
      </c>
      <c r="I54" s="35">
        <f>SUM(I52:I53)</f>
        <v>9946.045885891499</v>
      </c>
    </row>
    <row r="55" spans="1:9" x14ac:dyDescent="0.3">
      <c r="A55" s="25"/>
      <c r="B55" s="44"/>
      <c r="C55" s="21" t="s">
        <v>68</v>
      </c>
      <c r="D55" s="5" t="s">
        <v>155</v>
      </c>
      <c r="E55" s="54"/>
      <c r="F55" s="31"/>
      <c r="G55" s="33"/>
      <c r="H55" s="34"/>
      <c r="I55" s="35"/>
    </row>
    <row r="56" spans="1:9" x14ac:dyDescent="0.3">
      <c r="A56" s="25"/>
      <c r="B56" s="44"/>
      <c r="C56" s="21" t="s">
        <v>71</v>
      </c>
      <c r="D56" s="5" t="s">
        <v>31</v>
      </c>
      <c r="E56" s="54"/>
      <c r="F56" s="31"/>
      <c r="G56" s="28"/>
      <c r="H56" s="29"/>
      <c r="I56" s="30"/>
    </row>
    <row r="57" spans="1:9" x14ac:dyDescent="0.3">
      <c r="A57" s="25" t="s">
        <v>7</v>
      </c>
      <c r="B57" s="44">
        <v>95241</v>
      </c>
      <c r="C57" s="18" t="s">
        <v>72</v>
      </c>
      <c r="D57" s="3" t="s">
        <v>128</v>
      </c>
      <c r="E57" s="54" t="s">
        <v>8</v>
      </c>
      <c r="F57" s="31">
        <v>155.4171</v>
      </c>
      <c r="G57" s="28">
        <v>19.88</v>
      </c>
      <c r="H57" s="29">
        <f t="shared" si="0"/>
        <v>3089.6919480000001</v>
      </c>
      <c r="I57" s="30">
        <f t="shared" si="4"/>
        <v>4007.6394257508</v>
      </c>
    </row>
    <row r="58" spans="1:9" ht="28.8" x14ac:dyDescent="0.3">
      <c r="A58" s="36" t="s">
        <v>7</v>
      </c>
      <c r="B58" s="44">
        <v>87620</v>
      </c>
      <c r="C58" s="18" t="s">
        <v>74</v>
      </c>
      <c r="D58" s="47" t="s">
        <v>104</v>
      </c>
      <c r="E58" s="18" t="s">
        <v>8</v>
      </c>
      <c r="F58" s="31">
        <v>155.4171</v>
      </c>
      <c r="G58" s="28">
        <v>23.06</v>
      </c>
      <c r="H58" s="29">
        <f t="shared" ref="H58:H59" si="5">F58*G58</f>
        <v>3583.918326</v>
      </c>
      <c r="I58" s="30">
        <f t="shared" si="4"/>
        <v>4648.7004606545997</v>
      </c>
    </row>
    <row r="59" spans="1:9" ht="28.8" x14ac:dyDescent="0.3">
      <c r="A59" s="36" t="s">
        <v>7</v>
      </c>
      <c r="B59" s="44">
        <v>4786</v>
      </c>
      <c r="C59" s="18" t="s">
        <v>161</v>
      </c>
      <c r="D59" s="47" t="s">
        <v>112</v>
      </c>
      <c r="E59" s="18" t="s">
        <v>8</v>
      </c>
      <c r="F59" s="31">
        <v>155.4171</v>
      </c>
      <c r="G59" s="28">
        <v>80</v>
      </c>
      <c r="H59" s="29">
        <f t="shared" si="5"/>
        <v>12433.368</v>
      </c>
      <c r="I59" s="30">
        <f t="shared" si="4"/>
        <v>16127.3216328</v>
      </c>
    </row>
    <row r="60" spans="1:9" x14ac:dyDescent="0.3">
      <c r="A60" s="25" t="s">
        <v>6</v>
      </c>
      <c r="B60" s="15" t="s">
        <v>34</v>
      </c>
      <c r="C60" s="18" t="s">
        <v>162</v>
      </c>
      <c r="D60" s="3" t="s">
        <v>32</v>
      </c>
      <c r="E60" s="17" t="s">
        <v>8</v>
      </c>
      <c r="F60" s="31">
        <v>792.15409999999997</v>
      </c>
      <c r="G60" s="28">
        <v>74.63</v>
      </c>
      <c r="H60" s="29">
        <f>F60*G60</f>
        <v>59118.460482999995</v>
      </c>
      <c r="I60" s="30">
        <f t="shared" si="4"/>
        <v>76682.555092499286</v>
      </c>
    </row>
    <row r="61" spans="1:9" x14ac:dyDescent="0.3">
      <c r="A61" s="25" t="s">
        <v>6</v>
      </c>
      <c r="B61" s="15" t="s">
        <v>35</v>
      </c>
      <c r="C61" s="18" t="s">
        <v>85</v>
      </c>
      <c r="D61" s="3" t="s">
        <v>33</v>
      </c>
      <c r="E61" s="17" t="s">
        <v>15</v>
      </c>
      <c r="F61" s="31">
        <v>389.4</v>
      </c>
      <c r="G61" s="28">
        <v>33.130000000000003</v>
      </c>
      <c r="H61" s="29">
        <f>F61*G61</f>
        <v>12900.822</v>
      </c>
      <c r="I61" s="30">
        <f t="shared" si="4"/>
        <v>16733.656216200001</v>
      </c>
    </row>
    <row r="62" spans="1:9" x14ac:dyDescent="0.3">
      <c r="A62" s="25"/>
      <c r="B62" s="44"/>
      <c r="C62" s="54"/>
      <c r="D62" s="6"/>
      <c r="E62" s="54"/>
      <c r="F62" s="31"/>
      <c r="G62" s="33" t="s">
        <v>57</v>
      </c>
      <c r="H62" s="34">
        <f>SUM(H57:H61)</f>
        <v>91126.260756999996</v>
      </c>
      <c r="I62" s="35">
        <f>SUM(I57:I61)</f>
        <v>118199.87282790469</v>
      </c>
    </row>
    <row r="63" spans="1:9" x14ac:dyDescent="0.3">
      <c r="A63" s="25"/>
      <c r="B63" s="44"/>
      <c r="C63" s="21" t="s">
        <v>60</v>
      </c>
      <c r="D63" s="5" t="s">
        <v>36</v>
      </c>
      <c r="E63" s="54"/>
      <c r="F63" s="31"/>
      <c r="G63" s="28"/>
      <c r="H63" s="29"/>
      <c r="I63" s="30"/>
    </row>
    <row r="64" spans="1:9" x14ac:dyDescent="0.3">
      <c r="A64" s="25"/>
      <c r="B64" s="44"/>
      <c r="C64" s="21" t="s">
        <v>61</v>
      </c>
      <c r="D64" s="5" t="s">
        <v>37</v>
      </c>
      <c r="E64" s="54"/>
      <c r="F64" s="31"/>
      <c r="G64" s="28"/>
      <c r="H64" s="29"/>
      <c r="I64" s="30"/>
    </row>
    <row r="65" spans="1:9" x14ac:dyDescent="0.3">
      <c r="A65" s="25" t="s">
        <v>7</v>
      </c>
      <c r="B65" s="15">
        <v>88415</v>
      </c>
      <c r="C65" s="18" t="s">
        <v>115</v>
      </c>
      <c r="D65" s="6" t="s">
        <v>38</v>
      </c>
      <c r="E65" s="54" t="s">
        <v>8</v>
      </c>
      <c r="F65" s="31">
        <v>1.5</v>
      </c>
      <c r="G65" s="28">
        <v>2.21</v>
      </c>
      <c r="H65" s="29">
        <f t="shared" ref="H65:H78" si="6">F65*G65</f>
        <v>3.3149999999999999</v>
      </c>
      <c r="I65" s="30">
        <f t="shared" si="4"/>
        <v>4.2998864999999995</v>
      </c>
    </row>
    <row r="66" spans="1:9" x14ac:dyDescent="0.3">
      <c r="A66" s="25" t="s">
        <v>7</v>
      </c>
      <c r="B66" s="15">
        <v>88489</v>
      </c>
      <c r="C66" s="18" t="s">
        <v>116</v>
      </c>
      <c r="D66" s="6" t="s">
        <v>39</v>
      </c>
      <c r="E66" s="54" t="s">
        <v>8</v>
      </c>
      <c r="F66" s="31">
        <v>479.7595</v>
      </c>
      <c r="G66" s="28">
        <v>9.7100000000000009</v>
      </c>
      <c r="H66" s="29">
        <f t="shared" si="6"/>
        <v>4658.4647450000002</v>
      </c>
      <c r="I66" s="30">
        <f t="shared" si="4"/>
        <v>6042.4946207394996</v>
      </c>
    </row>
    <row r="67" spans="1:9" x14ac:dyDescent="0.3">
      <c r="A67" s="25" t="s">
        <v>7</v>
      </c>
      <c r="B67" s="15">
        <v>73446</v>
      </c>
      <c r="C67" s="18" t="s">
        <v>117</v>
      </c>
      <c r="D67" s="16" t="s">
        <v>91</v>
      </c>
      <c r="E67" s="54" t="s">
        <v>8</v>
      </c>
      <c r="F67" s="31">
        <v>505.99099999999999</v>
      </c>
      <c r="G67" s="28">
        <v>18.05</v>
      </c>
      <c r="H67" s="29">
        <f t="shared" si="6"/>
        <v>9133.1375499999995</v>
      </c>
      <c r="I67" s="53">
        <f t="shared" si="4"/>
        <v>11846.592716104999</v>
      </c>
    </row>
    <row r="68" spans="1:9" x14ac:dyDescent="0.3">
      <c r="A68" s="25"/>
      <c r="B68" s="44"/>
      <c r="C68" s="21" t="s">
        <v>156</v>
      </c>
      <c r="D68" s="5" t="s">
        <v>40</v>
      </c>
      <c r="E68" s="54"/>
      <c r="F68" s="31"/>
      <c r="G68" s="28"/>
      <c r="H68" s="29"/>
      <c r="I68" s="30"/>
    </row>
    <row r="69" spans="1:9" x14ac:dyDescent="0.3">
      <c r="A69" s="25" t="s">
        <v>7</v>
      </c>
      <c r="B69" s="15">
        <v>88495</v>
      </c>
      <c r="C69" s="18" t="s">
        <v>163</v>
      </c>
      <c r="D69" s="6" t="s">
        <v>41</v>
      </c>
      <c r="E69" s="54" t="s">
        <v>8</v>
      </c>
      <c r="F69" s="31">
        <v>50.3</v>
      </c>
      <c r="G69" s="28">
        <v>8.17</v>
      </c>
      <c r="H69" s="29">
        <f t="shared" si="6"/>
        <v>410.95099999999996</v>
      </c>
      <c r="I69" s="30">
        <f t="shared" si="4"/>
        <v>533.04454209999994</v>
      </c>
    </row>
    <row r="70" spans="1:9" x14ac:dyDescent="0.3">
      <c r="A70" s="25" t="s">
        <v>7</v>
      </c>
      <c r="B70" s="15">
        <v>88487</v>
      </c>
      <c r="C70" s="18" t="s">
        <v>164</v>
      </c>
      <c r="D70" s="6" t="s">
        <v>86</v>
      </c>
      <c r="E70" s="54" t="s">
        <v>8</v>
      </c>
      <c r="F70" s="31">
        <v>2208.4232999999999</v>
      </c>
      <c r="G70" s="28">
        <v>7.58</v>
      </c>
      <c r="H70" s="29">
        <f t="shared" si="6"/>
        <v>16739.848613999999</v>
      </c>
      <c r="I70" s="30">
        <f t="shared" si="4"/>
        <v>21713.257637219398</v>
      </c>
    </row>
    <row r="71" spans="1:9" x14ac:dyDescent="0.3">
      <c r="A71" s="36" t="s">
        <v>7</v>
      </c>
      <c r="B71" s="15">
        <v>88486</v>
      </c>
      <c r="C71" s="18" t="s">
        <v>165</v>
      </c>
      <c r="D71" s="16" t="s">
        <v>87</v>
      </c>
      <c r="E71" s="54" t="s">
        <v>8</v>
      </c>
      <c r="F71" s="31">
        <v>84.655000000000001</v>
      </c>
      <c r="G71" s="28">
        <v>8.6</v>
      </c>
      <c r="H71" s="29">
        <f t="shared" si="6"/>
        <v>728.03300000000002</v>
      </c>
      <c r="I71" s="30">
        <f t="shared" si="4"/>
        <v>944.33160429999998</v>
      </c>
    </row>
    <row r="72" spans="1:9" x14ac:dyDescent="0.3">
      <c r="A72" s="36" t="s">
        <v>28</v>
      </c>
      <c r="B72" s="15" t="s">
        <v>130</v>
      </c>
      <c r="C72" s="18" t="s">
        <v>166</v>
      </c>
      <c r="D72" s="16" t="s">
        <v>129</v>
      </c>
      <c r="E72" s="54" t="s">
        <v>8</v>
      </c>
      <c r="F72" s="31">
        <v>1572.5882999999999</v>
      </c>
      <c r="G72" s="28">
        <v>13.41</v>
      </c>
      <c r="H72" s="29">
        <f t="shared" si="6"/>
        <v>21088.409102999998</v>
      </c>
      <c r="I72" s="30">
        <f t="shared" si="4"/>
        <v>27353.775447501295</v>
      </c>
    </row>
    <row r="73" spans="1:9" x14ac:dyDescent="0.3">
      <c r="A73" s="36" t="s">
        <v>7</v>
      </c>
      <c r="B73" s="15">
        <v>73446</v>
      </c>
      <c r="C73" s="18" t="s">
        <v>167</v>
      </c>
      <c r="D73" s="16" t="s">
        <v>91</v>
      </c>
      <c r="E73" s="54" t="s">
        <v>8</v>
      </c>
      <c r="F73" s="31">
        <v>336.11500000000001</v>
      </c>
      <c r="G73" s="28">
        <v>18.05</v>
      </c>
      <c r="H73" s="29">
        <f t="shared" si="6"/>
        <v>6066.8757500000002</v>
      </c>
      <c r="I73" s="30">
        <f t="shared" si="4"/>
        <v>7869.3445353249999</v>
      </c>
    </row>
    <row r="74" spans="1:9" x14ac:dyDescent="0.3">
      <c r="A74" s="25" t="s">
        <v>7</v>
      </c>
      <c r="B74" s="15" t="s">
        <v>103</v>
      </c>
      <c r="C74" s="18" t="s">
        <v>168</v>
      </c>
      <c r="D74" s="6" t="s">
        <v>102</v>
      </c>
      <c r="E74" s="54" t="s">
        <v>8</v>
      </c>
      <c r="F74" s="31">
        <v>227.32169999999999</v>
      </c>
      <c r="G74" s="28">
        <v>23.53</v>
      </c>
      <c r="H74" s="29">
        <f t="shared" si="6"/>
        <v>5348.8796009999996</v>
      </c>
      <c r="I74" s="30">
        <f t="shared" si="4"/>
        <v>6938.031730457099</v>
      </c>
    </row>
    <row r="75" spans="1:9" x14ac:dyDescent="0.3">
      <c r="A75" s="25" t="s">
        <v>7</v>
      </c>
      <c r="B75" s="15" t="s">
        <v>45</v>
      </c>
      <c r="C75" s="18" t="s">
        <v>169</v>
      </c>
      <c r="D75" s="6" t="s">
        <v>101</v>
      </c>
      <c r="E75" s="54" t="s">
        <v>8</v>
      </c>
      <c r="F75" s="31">
        <v>44.164999999999999</v>
      </c>
      <c r="G75" s="28">
        <v>15.04</v>
      </c>
      <c r="H75" s="29">
        <f t="shared" si="6"/>
        <v>664.24159999999995</v>
      </c>
      <c r="I75" s="30">
        <f t="shared" si="4"/>
        <v>861.5877793599999</v>
      </c>
    </row>
    <row r="76" spans="1:9" x14ac:dyDescent="0.3">
      <c r="A76" s="25"/>
      <c r="B76" s="44"/>
      <c r="C76" s="54"/>
      <c r="D76" s="6"/>
      <c r="E76" s="54"/>
      <c r="F76" s="31"/>
      <c r="G76" s="48" t="s">
        <v>57</v>
      </c>
      <c r="H76" s="34">
        <f>SUM(H65:H75)</f>
        <v>64842.15596299999</v>
      </c>
      <c r="I76" s="35">
        <f>SUM(I65:I75)</f>
        <v>84106.760499607277</v>
      </c>
    </row>
    <row r="77" spans="1:9" x14ac:dyDescent="0.3">
      <c r="A77" s="25"/>
      <c r="B77" s="44"/>
      <c r="C77" s="21" t="s">
        <v>118</v>
      </c>
      <c r="D77" s="5" t="s">
        <v>42</v>
      </c>
      <c r="E77" s="54"/>
      <c r="F77" s="31"/>
      <c r="G77" s="28"/>
      <c r="H77" s="29"/>
      <c r="I77" s="30"/>
    </row>
    <row r="78" spans="1:9" x14ac:dyDescent="0.3">
      <c r="A78" s="25" t="s">
        <v>6</v>
      </c>
      <c r="B78" s="44" t="s">
        <v>44</v>
      </c>
      <c r="C78" s="18" t="s">
        <v>119</v>
      </c>
      <c r="D78" s="6" t="s">
        <v>43</v>
      </c>
      <c r="E78" s="18" t="s">
        <v>8</v>
      </c>
      <c r="F78" s="31">
        <v>2254.7404999999999</v>
      </c>
      <c r="G78" s="28">
        <v>8.5299999999999994</v>
      </c>
      <c r="H78" s="29">
        <f t="shared" si="6"/>
        <v>19232.936464999999</v>
      </c>
      <c r="I78" s="30">
        <f t="shared" si="4"/>
        <v>24947.041888751497</v>
      </c>
    </row>
    <row r="79" spans="1:9" x14ac:dyDescent="0.3">
      <c r="A79" s="25"/>
      <c r="B79" s="6"/>
      <c r="C79" s="6"/>
      <c r="D79" s="6"/>
      <c r="E79" s="6"/>
      <c r="F79" s="6"/>
      <c r="G79" s="56" t="s">
        <v>57</v>
      </c>
      <c r="H79" s="34">
        <f>SUM(H78)</f>
        <v>19232.936464999999</v>
      </c>
      <c r="I79" s="35">
        <f>SUM(I78)</f>
        <v>24947.041888751497</v>
      </c>
    </row>
    <row r="80" spans="1:9" x14ac:dyDescent="0.3">
      <c r="A80" s="25"/>
      <c r="B80" s="6"/>
      <c r="C80" s="6"/>
      <c r="D80" s="66" t="s">
        <v>131</v>
      </c>
      <c r="E80" s="66"/>
      <c r="F80" s="66"/>
      <c r="G80" s="66"/>
      <c r="H80" s="34">
        <f>SUM(H79,H76,H49,H62,H42,H26,H14,H54,H17)</f>
        <v>200586.06794288999</v>
      </c>
      <c r="I80" s="35">
        <f>SUM(I79,I76,I62,I54,I49,I42,I26,I17,I14)</f>
        <v>260180.18872872257</v>
      </c>
    </row>
    <row r="81" spans="1:13" x14ac:dyDescent="0.3">
      <c r="A81" s="25" t="s">
        <v>174</v>
      </c>
      <c r="B81" s="6"/>
      <c r="C81" s="6"/>
      <c r="D81" s="6"/>
      <c r="E81" s="6"/>
      <c r="F81" s="6"/>
      <c r="G81" s="5"/>
      <c r="H81" s="34"/>
      <c r="I81" s="35"/>
    </row>
    <row r="82" spans="1:13" x14ac:dyDescent="0.3">
      <c r="A82" s="25"/>
      <c r="B82" s="6"/>
      <c r="C82" s="6"/>
      <c r="D82" s="6"/>
      <c r="E82" s="6"/>
      <c r="F82" s="6"/>
      <c r="G82" s="5"/>
      <c r="H82" s="34"/>
      <c r="I82" s="35"/>
      <c r="L82" s="59"/>
      <c r="M82" s="59"/>
    </row>
    <row r="83" spans="1:13" x14ac:dyDescent="0.3">
      <c r="A83" s="25"/>
      <c r="B83" s="6"/>
      <c r="C83" s="6"/>
      <c r="D83" s="6"/>
      <c r="E83" s="6"/>
      <c r="F83" s="6"/>
      <c r="G83" s="6"/>
      <c r="H83" s="6"/>
      <c r="I83" s="24"/>
    </row>
    <row r="84" spans="1:13" x14ac:dyDescent="0.3">
      <c r="A84" s="50"/>
      <c r="B84" s="51"/>
      <c r="C84" s="49" t="s">
        <v>171</v>
      </c>
      <c r="D84" s="49"/>
      <c r="E84" s="49"/>
      <c r="F84" s="51"/>
      <c r="G84" s="51"/>
      <c r="H84" s="51"/>
      <c r="I84" s="52"/>
    </row>
    <row r="85" spans="1:13" x14ac:dyDescent="0.3">
      <c r="A85" s="25"/>
      <c r="B85" s="6"/>
      <c r="C85" s="6"/>
      <c r="D85" s="6"/>
      <c r="E85" s="6"/>
      <c r="F85" s="6"/>
      <c r="G85" s="6"/>
      <c r="H85" s="6"/>
      <c r="I85" s="24"/>
    </row>
    <row r="86" spans="1:13" x14ac:dyDescent="0.3">
      <c r="A86" s="25"/>
      <c r="B86" s="6"/>
      <c r="C86" s="6"/>
      <c r="D86" s="6"/>
      <c r="E86" s="6"/>
      <c r="F86" s="6"/>
      <c r="G86" s="61" t="s">
        <v>172</v>
      </c>
      <c r="H86" s="61"/>
      <c r="I86" s="62"/>
      <c r="K86" s="60"/>
    </row>
    <row r="87" spans="1:13" x14ac:dyDescent="0.3">
      <c r="A87" s="25"/>
      <c r="B87" s="6"/>
      <c r="C87" s="6"/>
      <c r="D87" s="6"/>
      <c r="E87" s="6"/>
      <c r="F87" s="6"/>
      <c r="G87" s="6"/>
      <c r="H87" s="6"/>
      <c r="I87" s="24"/>
    </row>
    <row r="88" spans="1:13" x14ac:dyDescent="0.3">
      <c r="A88" s="25"/>
      <c r="B88" s="6"/>
      <c r="C88" s="6"/>
      <c r="D88" s="6"/>
      <c r="E88" s="6"/>
      <c r="F88" s="6"/>
      <c r="G88" s="6"/>
      <c r="H88" s="6"/>
      <c r="I88" s="24"/>
    </row>
    <row r="89" spans="1:13" x14ac:dyDescent="0.3">
      <c r="A89" s="25"/>
      <c r="B89" s="6"/>
      <c r="C89" s="6"/>
      <c r="D89" s="54" t="s">
        <v>105</v>
      </c>
      <c r="E89" s="6"/>
      <c r="F89" s="6"/>
      <c r="G89" s="6"/>
      <c r="H89" s="6"/>
      <c r="I89" s="24"/>
    </row>
    <row r="90" spans="1:13" x14ac:dyDescent="0.3">
      <c r="A90" s="25"/>
      <c r="B90" s="6"/>
      <c r="C90" s="6"/>
      <c r="D90" s="54" t="s">
        <v>92</v>
      </c>
      <c r="E90" s="6"/>
      <c r="F90" s="6"/>
      <c r="G90" s="6"/>
      <c r="H90" s="6"/>
      <c r="I90" s="24"/>
    </row>
    <row r="91" spans="1:13" x14ac:dyDescent="0.3">
      <c r="A91" s="25"/>
      <c r="B91" s="6"/>
      <c r="C91" s="6"/>
      <c r="D91" s="54" t="s">
        <v>93</v>
      </c>
      <c r="E91" s="6"/>
      <c r="F91" s="6"/>
      <c r="G91" s="6"/>
      <c r="H91" s="6"/>
      <c r="I91" s="24"/>
    </row>
    <row r="92" spans="1:13" x14ac:dyDescent="0.3">
      <c r="A92" s="25"/>
      <c r="B92" s="6"/>
      <c r="C92" s="6"/>
      <c r="D92" s="18"/>
      <c r="E92" s="6"/>
      <c r="F92" s="6"/>
      <c r="G92" s="6"/>
      <c r="H92" s="6"/>
      <c r="I92" s="24"/>
    </row>
    <row r="93" spans="1:13" x14ac:dyDescent="0.3">
      <c r="A93" s="25"/>
      <c r="B93" s="6"/>
      <c r="C93" s="6"/>
      <c r="D93" s="6"/>
      <c r="E93" s="6"/>
      <c r="F93" s="6"/>
      <c r="G93" s="6"/>
      <c r="H93" s="6"/>
      <c r="I93" s="24"/>
    </row>
    <row r="94" spans="1:13" x14ac:dyDescent="0.3">
      <c r="A94" s="25"/>
      <c r="B94" s="6"/>
      <c r="C94" s="6"/>
      <c r="D94" s="6"/>
      <c r="E94" s="6"/>
      <c r="F94" s="6"/>
      <c r="G94" s="6"/>
      <c r="H94" s="6"/>
      <c r="I94" s="24"/>
    </row>
    <row r="95" spans="1:13" x14ac:dyDescent="0.3">
      <c r="A95" s="25"/>
      <c r="B95" s="6"/>
      <c r="C95" s="6"/>
      <c r="D95" s="6"/>
      <c r="E95" s="6"/>
      <c r="F95" s="6"/>
      <c r="G95" s="6"/>
      <c r="H95" s="6"/>
      <c r="I95" s="24"/>
    </row>
    <row r="96" spans="1:13" x14ac:dyDescent="0.3">
      <c r="A96" s="25"/>
      <c r="B96" s="6"/>
      <c r="C96" s="6"/>
      <c r="D96" s="54" t="s">
        <v>94</v>
      </c>
      <c r="E96" s="6"/>
      <c r="F96" s="6"/>
      <c r="G96" s="6"/>
      <c r="H96" s="6"/>
      <c r="I96" s="24"/>
    </row>
    <row r="97" spans="1:9" ht="15" thickBot="1" x14ac:dyDescent="0.35">
      <c r="A97" s="39"/>
      <c r="B97" s="40"/>
      <c r="C97" s="40"/>
      <c r="D97" s="41" t="s">
        <v>95</v>
      </c>
      <c r="E97" s="40"/>
      <c r="F97" s="40"/>
      <c r="G97" s="40"/>
      <c r="H97" s="40"/>
      <c r="I97" s="42"/>
    </row>
    <row r="98" spans="1:9" x14ac:dyDescent="0.3">
      <c r="A98" s="6"/>
      <c r="B98" s="6"/>
      <c r="C98" s="6"/>
      <c r="D98" s="6"/>
      <c r="E98" s="6"/>
    </row>
    <row r="99" spans="1:9" x14ac:dyDescent="0.3">
      <c r="A99" s="6"/>
      <c r="B99" s="6"/>
      <c r="C99" s="6"/>
      <c r="D99" s="6"/>
      <c r="E99" s="6"/>
    </row>
    <row r="100" spans="1:9" x14ac:dyDescent="0.3">
      <c r="A100" s="6"/>
      <c r="B100" s="6"/>
      <c r="C100" s="6"/>
      <c r="D100" s="6"/>
      <c r="E100" s="6"/>
    </row>
    <row r="101" spans="1:9" x14ac:dyDescent="0.3">
      <c r="A101" s="6"/>
      <c r="B101" s="6"/>
      <c r="C101" s="6"/>
      <c r="D101" s="6"/>
      <c r="E101" s="6"/>
    </row>
    <row r="102" spans="1:9" x14ac:dyDescent="0.3">
      <c r="A102" s="6"/>
      <c r="B102" s="6"/>
      <c r="C102" s="6"/>
      <c r="D102" s="6"/>
      <c r="E102" s="6"/>
    </row>
  </sheetData>
  <mergeCells count="5">
    <mergeCell ref="G86:I86"/>
    <mergeCell ref="A3:D3"/>
    <mergeCell ref="D80:G80"/>
    <mergeCell ref="A1:I1"/>
    <mergeCell ref="A2:I2"/>
  </mergeCells>
  <printOptions horizontalCentered="1" gridLines="1"/>
  <pageMargins left="0.51181102362204722" right="0.51181102362204722" top="1.3779527559055118" bottom="0.78740157480314965" header="0.51181102362204722" footer="0.31496062992125984"/>
  <pageSetup paperSize="9" scale="60" fitToHeight="0" orientation="portrait" horizontalDpi="0" verticalDpi="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Zefiro</dc:creator>
  <cp:lastModifiedBy>João Zefiro</cp:lastModifiedBy>
  <cp:lastPrinted>2017-10-31T16:12:32Z</cp:lastPrinted>
  <dcterms:created xsi:type="dcterms:W3CDTF">2017-07-18T15:59:18Z</dcterms:created>
  <dcterms:modified xsi:type="dcterms:W3CDTF">2017-10-31T17:55:56Z</dcterms:modified>
</cp:coreProperties>
</file>