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gci\Desktop\EMEI PARQUE MICKEY II\"/>
    </mc:Choice>
  </mc:AlternateContent>
  <bookViews>
    <workbookView xWindow="0" yWindow="0" windowWidth="23040" windowHeight="10428" xr2:uid="{00000000-000D-0000-FFFF-FFFF00000000}"/>
  </bookViews>
  <sheets>
    <sheet name="Planilh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1" l="1"/>
  <c r="I59" i="1" s="1"/>
  <c r="H54" i="1"/>
  <c r="I54" i="1" s="1"/>
  <c r="H44" i="1"/>
  <c r="I44" i="1" s="1"/>
  <c r="H45" i="1" l="1"/>
  <c r="I45" i="1" s="1"/>
  <c r="H12" i="1" l="1"/>
  <c r="I12" i="1" l="1"/>
  <c r="H63" i="1"/>
  <c r="I63" i="1" s="1"/>
  <c r="H39" i="1" l="1"/>
  <c r="I39" i="1" s="1"/>
  <c r="H15" i="1" l="1"/>
  <c r="H41" i="1"/>
  <c r="I41" i="1" s="1"/>
  <c r="H40" i="1"/>
  <c r="I40" i="1" s="1"/>
  <c r="H16" i="1" l="1"/>
  <c r="I15" i="1"/>
  <c r="H20" i="1"/>
  <c r="I20" i="1" s="1"/>
  <c r="I16" i="1" l="1"/>
  <c r="H37" i="1"/>
  <c r="I37" i="1" s="1"/>
  <c r="H38" i="1"/>
  <c r="I38" i="1" s="1"/>
  <c r="H11" i="1"/>
  <c r="I11" i="1" s="1"/>
  <c r="H55" i="1" l="1"/>
  <c r="I55" i="1" s="1"/>
  <c r="H18" i="1"/>
  <c r="I18" i="1" s="1"/>
  <c r="H19" i="1"/>
  <c r="I19" i="1" s="1"/>
  <c r="H21" i="1"/>
  <c r="I21" i="1" s="1"/>
  <c r="H24" i="1"/>
  <c r="H26" i="1"/>
  <c r="I26" i="1" s="1"/>
  <c r="H27" i="1"/>
  <c r="I27" i="1" s="1"/>
  <c r="H28" i="1"/>
  <c r="I28" i="1" s="1"/>
  <c r="H29" i="1"/>
  <c r="I29" i="1" s="1"/>
  <c r="H30" i="1"/>
  <c r="I30" i="1" s="1"/>
  <c r="H32" i="1"/>
  <c r="I32" i="1" s="1"/>
  <c r="H33" i="1"/>
  <c r="I33" i="1" s="1"/>
  <c r="H34" i="1"/>
  <c r="I34" i="1" s="1"/>
  <c r="H35" i="1"/>
  <c r="I35" i="1" s="1"/>
  <c r="H36" i="1"/>
  <c r="I36" i="1" s="1"/>
  <c r="H48" i="1"/>
  <c r="H49" i="1"/>
  <c r="I49" i="1" s="1"/>
  <c r="H53" i="1"/>
  <c r="H57" i="1"/>
  <c r="I57" i="1" s="1"/>
  <c r="H58" i="1"/>
  <c r="I58" i="1" s="1"/>
  <c r="H60" i="1"/>
  <c r="I60" i="1" s="1"/>
  <c r="H61" i="1"/>
  <c r="I61" i="1" s="1"/>
  <c r="H66" i="1"/>
  <c r="I66" i="1" s="1"/>
  <c r="H9" i="1"/>
  <c r="I9" i="1" s="1"/>
  <c r="H10" i="1"/>
  <c r="I10" i="1" s="1"/>
  <c r="H8" i="1"/>
  <c r="I48" i="1" l="1"/>
  <c r="H50" i="1"/>
  <c r="I50" i="1" s="1"/>
  <c r="I8" i="1"/>
  <c r="H13" i="1"/>
  <c r="H68" i="1" s="1"/>
  <c r="I24" i="1"/>
  <c r="H42" i="1"/>
  <c r="I42" i="1" s="1"/>
  <c r="H64" i="1"/>
  <c r="I64" i="1" s="1"/>
  <c r="I53" i="1"/>
  <c r="H22" i="1"/>
  <c r="I22" i="1" s="1"/>
  <c r="H67" i="1"/>
  <c r="I67" i="1" s="1"/>
  <c r="I68" i="1" l="1"/>
  <c r="I13" i="1"/>
</calcChain>
</file>

<file path=xl/sharedStrings.xml><?xml version="1.0" encoding="utf-8"?>
<sst xmlns="http://schemas.openxmlformats.org/spreadsheetml/2006/main" count="233" uniqueCount="152">
  <si>
    <t>DEMOLIÇÕES E RETIRADAS</t>
  </si>
  <si>
    <t>DEMOLIÇÃO MANUAL DE REVESTIMENTO CERÂMICO, INCLUINDO A BASE</t>
  </si>
  <si>
    <t>DEMOLICAO DE REVESTIMENTO DE ARGAMASSA DE CAL E AREIA</t>
  </si>
  <si>
    <t>SERVIÇOS PRELIMINARES</t>
  </si>
  <si>
    <t>03.04.020</t>
  </si>
  <si>
    <t>73802/1</t>
  </si>
  <si>
    <t>CPOS</t>
  </si>
  <si>
    <t>SINAPI</t>
  </si>
  <si>
    <t>M²</t>
  </si>
  <si>
    <t>M³</t>
  </si>
  <si>
    <t>CHAPISCO 1:3</t>
  </si>
  <si>
    <t>AÇO CA-50 6,3MM</t>
  </si>
  <si>
    <t>M</t>
  </si>
  <si>
    <t>KG</t>
  </si>
  <si>
    <t>ESQUADRIAS</t>
  </si>
  <si>
    <t>RETIRADA DE PORTA DE MADEIRA</t>
  </si>
  <si>
    <t>UND</t>
  </si>
  <si>
    <t>CARPINTEIRO DE ESQUADRIA COM ENCARGOS COMPLEMENTARES</t>
  </si>
  <si>
    <t>SERVENTE COM ENCARGOS COMPLEMENTARES</t>
  </si>
  <si>
    <t>DOBRADICA EM ACO/FERRO, 3 1/2" X  3", E= 1,9  A 2 MM, COM ANEL,  CROMADO OU ZINCADO, TAMPA BOLA, COM PARAFUSOS</t>
  </si>
  <si>
    <t>PARAFUSO ROSCA SOBERBA ZINCADO CABECA CHATA FENDA SIMPLES 3,5 X 25 MM (1 ")</t>
  </si>
  <si>
    <t>FOLHA DE PORTA LISA COMUM 80 X 210 CM</t>
  </si>
  <si>
    <t>23.20.330</t>
  </si>
  <si>
    <t>H</t>
  </si>
  <si>
    <t>CJ</t>
  </si>
  <si>
    <t>FDE</t>
  </si>
  <si>
    <t>PAREDES</t>
  </si>
  <si>
    <t xml:space="preserve">REVESTIMENTO CERÂMICO PARA PAREDES INTERNAS COM PLACAS TIPO GRÊS OU SEMI-GRÊS DE DIMENSÕES 20X20 CM </t>
  </si>
  <si>
    <t>PINTURA</t>
  </si>
  <si>
    <t>EXTERNA</t>
  </si>
  <si>
    <t>APLICAÇÃO MANUAL DE PINTURA COM TINTA LÁTEX ACRÍLICA EM PAREDES, DUAS DEMÃOS.</t>
  </si>
  <si>
    <t>INTERNA</t>
  </si>
  <si>
    <t xml:space="preserve">APLICAÇÃO E LIXAMENTO DE MASSA LÁTEX EM PAREDES, UMA DEMÃO. </t>
  </si>
  <si>
    <t>LIMPEZA</t>
  </si>
  <si>
    <t>LIMPEZA DE FINAL DE OBRA</t>
  </si>
  <si>
    <t xml:space="preserve"> 55.01.020</t>
  </si>
  <si>
    <t>74065/1</t>
  </si>
  <si>
    <t>TABELA</t>
  </si>
  <si>
    <t>CÓDIGO</t>
  </si>
  <si>
    <t>ITEN</t>
  </si>
  <si>
    <t>P. UNITÁRIO</t>
  </si>
  <si>
    <t>TOTAL COM BDI</t>
  </si>
  <si>
    <t>DISCRIMINAÇÃO DOS SERVIÇOS</t>
  </si>
  <si>
    <t>1.0</t>
  </si>
  <si>
    <t>1.1</t>
  </si>
  <si>
    <t>1.1.1</t>
  </si>
  <si>
    <t>1.1.2</t>
  </si>
  <si>
    <t>SUBTOTAL</t>
  </si>
  <si>
    <t>2.0</t>
  </si>
  <si>
    <t>2.1</t>
  </si>
  <si>
    <t>4.0</t>
  </si>
  <si>
    <t>5.0</t>
  </si>
  <si>
    <t>5.1</t>
  </si>
  <si>
    <t>6.0</t>
  </si>
  <si>
    <t>6.1</t>
  </si>
  <si>
    <t>6.1.1</t>
  </si>
  <si>
    <t>FOLHA DE PORTA LISA COMUM 90 X 210 CM</t>
  </si>
  <si>
    <t>23.20.340</t>
  </si>
  <si>
    <t>EMBOÇO, PARA RECEBIMENTO DE CERÂMICA, EM ARGAMASSA TRAÇO 1:2:8</t>
  </si>
  <si>
    <t>7.0</t>
  </si>
  <si>
    <t>7.1</t>
  </si>
  <si>
    <t>1.1.4</t>
  </si>
  <si>
    <t>ALVENARIA</t>
  </si>
  <si>
    <t>3.0</t>
  </si>
  <si>
    <t>3.1</t>
  </si>
  <si>
    <t>3.2</t>
  </si>
  <si>
    <t>3.3</t>
  </si>
  <si>
    <t>3.4</t>
  </si>
  <si>
    <t>4.1</t>
  </si>
  <si>
    <t>6.1.2</t>
  </si>
  <si>
    <t>APLICAÇÃO MANUAL DE PINTURA COM TINTA LÁTEX PVA EM PAREDES, DUAS DEMÃOS.</t>
  </si>
  <si>
    <t>INSTALAÇÃO DE PORTA DE MADEIRA 80 X 210 CM NOVA</t>
  </si>
  <si>
    <t>QUANT.</t>
  </si>
  <si>
    <t>VALOR</t>
  </si>
  <si>
    <t xml:space="preserve">PINTURA DE SUPERFICIE COM TINTA GRAFITE </t>
  </si>
  <si>
    <t>TOTAL GERAL</t>
  </si>
  <si>
    <t>JOÃO ZEFIRO JUNIO</t>
  </si>
  <si>
    <t>ENGENHEIRO RESPONSAVEL</t>
  </si>
  <si>
    <t>CREA: 5069488152</t>
  </si>
  <si>
    <t>CRISTIANO SALMEIRÃO</t>
  </si>
  <si>
    <t>PREFEITO MUNICIPAL</t>
  </si>
  <si>
    <t>1.1.5</t>
  </si>
  <si>
    <t>TRANSPORTE DE ENTULHO COM CAMINHÃO BASCULANTE 6M³, RODOVIA PAVIMENTADA, DMT 0,5 KM Á 1,0KM</t>
  </si>
  <si>
    <t>CARGA E DESCARGA DE CAMINHÃO BASCULANTE, 6M³</t>
  </si>
  <si>
    <t>RETIRADA DE PORTA GIZ, INCLUSIVE SUPORTES</t>
  </si>
  <si>
    <t>PORTA GIZ, INCLUSIVE SUPORTES</t>
  </si>
  <si>
    <t>05.60.017</t>
  </si>
  <si>
    <t>05.80.041</t>
  </si>
  <si>
    <t>MASSA ÚNICA, PARA RECEBIMENTO DE PINTURA, EM ARGAMASSA TRAÇO 1:2:8, PREPARO MECÂNICO COM BETONEIRA 400L, APLICADA MANUALMENTE EM FACES INTERNAS DE PAREDES, ESPESSURA DE 20MM, COM EXECUÇÃO DE TALISCAS.</t>
  </si>
  <si>
    <t>PINTURA ESMALTE ACETINADO EM SUPERFÍCIE DE MADEIRA, DUAS DEMÃOS;</t>
  </si>
  <si>
    <t>PINTURA ESMALTE ACETINADO EM SUPERFÍCIE DE METÁLICA, DUAS DEMÃOS;</t>
  </si>
  <si>
    <t>73924/2</t>
  </si>
  <si>
    <t>OBRA REFORMA ESCOLA DE EDUCAÇÃO INFANTIL PARQUE MICKEY II</t>
  </si>
  <si>
    <t>LOCAL: RUA ITORORÓ, Nº 188 - JARDIM TROPICAL</t>
  </si>
  <si>
    <t>FUNDAÇÃO</t>
  </si>
  <si>
    <t>PT</t>
  </si>
  <si>
    <t>REFORÇO EM ESTACA MEGA</t>
  </si>
  <si>
    <t>INSTALAÇÃO DE PORTA DE MADEIRA 60 X 210 CM NOVA</t>
  </si>
  <si>
    <t>34.05.310</t>
  </si>
  <si>
    <t>GRADIL DE FERRO PERFILADO, TIPO PARQUE</t>
  </si>
  <si>
    <t>34.05.320</t>
  </si>
  <si>
    <t>PORTÃO DE FERRO PERFILADO, TIPO PARQUE</t>
  </si>
  <si>
    <t>4.2</t>
  </si>
  <si>
    <t>4.2.1</t>
  </si>
  <si>
    <t>4.2.2</t>
  </si>
  <si>
    <t>4.2.3</t>
  </si>
  <si>
    <t>4.2.4</t>
  </si>
  <si>
    <t>4.2.5</t>
  </si>
  <si>
    <t>4.3</t>
  </si>
  <si>
    <t>4.3.1</t>
  </si>
  <si>
    <t>4.3.2</t>
  </si>
  <si>
    <t>4.3.3</t>
  </si>
  <si>
    <t>4.3.4</t>
  </si>
  <si>
    <t>4.3.5</t>
  </si>
  <si>
    <t>4.4</t>
  </si>
  <si>
    <t>4.5</t>
  </si>
  <si>
    <t>4.6</t>
  </si>
  <si>
    <t>4.7</t>
  </si>
  <si>
    <t>PINTURA EM LOUSA INCL. PREPARO E RETOQUE DE MASSA</t>
  </si>
  <si>
    <t>15.80.047</t>
  </si>
  <si>
    <t>4.8</t>
  </si>
  <si>
    <t xml:space="preserve">REPARO DE TRINCAS </t>
  </si>
  <si>
    <t>12.80.030</t>
  </si>
  <si>
    <t>12.02.002</t>
  </si>
  <si>
    <t>05.60.001</t>
  </si>
  <si>
    <t>MURO</t>
  </si>
  <si>
    <t>PLACA DE OBRA</t>
  </si>
  <si>
    <t>74209/1</t>
  </si>
  <si>
    <t>1.2</t>
  </si>
  <si>
    <t>Orçamento</t>
  </si>
  <si>
    <t>COBERTURA</t>
  </si>
  <si>
    <t>07.80.035</t>
  </si>
  <si>
    <t>LIMPEZA DE TELHADO</t>
  </si>
  <si>
    <t>REVESTIMENTOS: TETO E PAREDES</t>
  </si>
  <si>
    <t>15.80.044</t>
  </si>
  <si>
    <t>APLICAÇÃO DE ESMALTE EM SUPERFICIE</t>
  </si>
  <si>
    <t>7.2</t>
  </si>
  <si>
    <t>7.3</t>
  </si>
  <si>
    <t>8.0</t>
  </si>
  <si>
    <t>8.1</t>
  </si>
  <si>
    <t xml:space="preserve">FONTE: TABELA SINAPI, CPOS e FDE </t>
  </si>
  <si>
    <t>7.1.1</t>
  </si>
  <si>
    <t>7.1.2</t>
  </si>
  <si>
    <t>7.1.3</t>
  </si>
  <si>
    <t>7.2.1</t>
  </si>
  <si>
    <t>7.2.2</t>
  </si>
  <si>
    <t>7.2.3</t>
  </si>
  <si>
    <t>7.2.4</t>
  </si>
  <si>
    <t>7.2.5</t>
  </si>
  <si>
    <t>7.3.1</t>
  </si>
  <si>
    <t xml:space="preserve">VALOR GERAL: SESSENTA E CINCO MIL, OITOCENTOS E DEZESSEIS REAIS E OITENTA E SETE CENTAVOS </t>
  </si>
  <si>
    <t>BIRIGUI 20 DE NOVEMBRO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</si>
</sst>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4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5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Border="1" applyAlignment="1">
      <alignment wrapText="1"/>
    </xf>
    <xf numFmtId="44" fontId="3" fillId="0" borderId="0" xfId="1" applyFont="1" applyBorder="1"/>
    <xf numFmtId="44" fontId="3" fillId="0" borderId="0" xfId="0" applyNumberFormat="1" applyFont="1" applyBorder="1"/>
    <xf numFmtId="44" fontId="3" fillId="0" borderId="5" xfId="0" applyNumberFormat="1" applyFont="1" applyBorder="1"/>
    <xf numFmtId="2" fontId="3" fillId="0" borderId="0" xfId="0" applyNumberFormat="1" applyFont="1" applyBorder="1"/>
    <xf numFmtId="0" fontId="3" fillId="0" borderId="4" xfId="0" applyFont="1" applyFill="1" applyBorder="1"/>
    <xf numFmtId="0" fontId="4" fillId="0" borderId="0" xfId="0" applyFont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44" fontId="2" fillId="0" borderId="0" xfId="1" applyFont="1" applyBorder="1"/>
    <xf numFmtId="44" fontId="2" fillId="0" borderId="0" xfId="0" applyNumberFormat="1" applyFont="1" applyBorder="1"/>
    <xf numFmtId="44" fontId="2" fillId="0" borderId="5" xfId="0" applyNumberFormat="1" applyFont="1" applyBorder="1"/>
    <xf numFmtId="0" fontId="2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44" fontId="3" fillId="0" borderId="0" xfId="1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3" fillId="0" borderId="6" xfId="0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0" fontId="0" fillId="0" borderId="4" xfId="0" applyFont="1" applyBorder="1"/>
    <xf numFmtId="0" fontId="0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0"/>
  <sheetViews>
    <sheetView tabSelected="1" workbookViewId="0">
      <selection activeCell="G46" sqref="G46"/>
    </sheetView>
  </sheetViews>
  <sheetFormatPr defaultRowHeight="14.4" x14ac:dyDescent="0.3"/>
  <cols>
    <col min="1" max="1" width="9.6640625" style="1" customWidth="1"/>
    <col min="2" max="2" width="9.5546875" style="1" bestFit="1" customWidth="1"/>
    <col min="3" max="3" width="4.88671875" style="1" bestFit="1" customWidth="1"/>
    <col min="4" max="4" width="78.5546875" style="1" bestFit="1" customWidth="1"/>
    <col min="5" max="5" width="4.88671875" style="1" bestFit="1" customWidth="1"/>
    <col min="6" max="6" width="7.6640625" style="1" bestFit="1" customWidth="1"/>
    <col min="7" max="7" width="11.33203125" style="1" bestFit="1" customWidth="1"/>
    <col min="8" max="8" width="12.44140625" style="1" bestFit="1" customWidth="1"/>
    <col min="9" max="9" width="14.33203125" style="1" bestFit="1" customWidth="1"/>
    <col min="10" max="16384" width="8.88671875" style="1"/>
  </cols>
  <sheetData>
    <row r="1" spans="1:9" x14ac:dyDescent="0.3">
      <c r="A1" s="43" t="s">
        <v>92</v>
      </c>
      <c r="B1" s="44"/>
      <c r="C1" s="44"/>
      <c r="D1" s="44"/>
      <c r="E1" s="44"/>
      <c r="F1" s="44"/>
      <c r="G1" s="44"/>
      <c r="H1" s="44"/>
      <c r="I1" s="51"/>
    </row>
    <row r="2" spans="1:9" x14ac:dyDescent="0.3">
      <c r="A2" s="45" t="s">
        <v>93</v>
      </c>
      <c r="B2" s="46"/>
      <c r="C2" s="46"/>
      <c r="D2" s="46"/>
      <c r="E2" s="46"/>
      <c r="F2" s="46"/>
      <c r="G2" s="46"/>
      <c r="H2" s="46"/>
      <c r="I2" s="52"/>
    </row>
    <row r="3" spans="1:9" x14ac:dyDescent="0.3">
      <c r="A3" s="47"/>
      <c r="B3" s="48"/>
      <c r="C3" s="48"/>
      <c r="D3" s="48"/>
      <c r="E3" s="2"/>
      <c r="F3" s="2"/>
      <c r="G3" s="2"/>
      <c r="H3" s="2"/>
      <c r="I3" s="3"/>
    </row>
    <row r="4" spans="1:9" x14ac:dyDescent="0.3">
      <c r="A4" s="4"/>
      <c r="B4" s="2"/>
      <c r="C4" s="2"/>
      <c r="D4" s="2"/>
      <c r="E4" s="2"/>
      <c r="F4" s="2"/>
      <c r="G4" s="2"/>
      <c r="H4" s="2"/>
      <c r="I4" s="3"/>
    </row>
    <row r="5" spans="1:9" x14ac:dyDescent="0.3">
      <c r="A5" s="5" t="s">
        <v>37</v>
      </c>
      <c r="B5" s="6" t="s">
        <v>38</v>
      </c>
      <c r="C5" s="7" t="s">
        <v>39</v>
      </c>
      <c r="D5" s="7" t="s">
        <v>42</v>
      </c>
      <c r="E5" s="6" t="s">
        <v>16</v>
      </c>
      <c r="F5" s="7" t="s">
        <v>72</v>
      </c>
      <c r="G5" s="7" t="s">
        <v>40</v>
      </c>
      <c r="H5" s="6" t="s">
        <v>73</v>
      </c>
      <c r="I5" s="8" t="s">
        <v>41</v>
      </c>
    </row>
    <row r="6" spans="1:9" x14ac:dyDescent="0.3">
      <c r="A6" s="4"/>
      <c r="B6" s="9"/>
      <c r="C6" s="6" t="s">
        <v>43</v>
      </c>
      <c r="D6" s="7" t="s">
        <v>3</v>
      </c>
      <c r="E6" s="10"/>
      <c r="F6" s="2"/>
      <c r="G6" s="2"/>
      <c r="H6" s="2"/>
      <c r="I6" s="3"/>
    </row>
    <row r="7" spans="1:9" x14ac:dyDescent="0.3">
      <c r="A7" s="4"/>
      <c r="B7" s="9"/>
      <c r="C7" s="6" t="s">
        <v>44</v>
      </c>
      <c r="D7" s="7" t="s">
        <v>0</v>
      </c>
      <c r="E7" s="6"/>
      <c r="F7" s="7"/>
      <c r="G7" s="2"/>
      <c r="H7" s="2"/>
      <c r="I7" s="3"/>
    </row>
    <row r="8" spans="1:9" x14ac:dyDescent="0.3">
      <c r="A8" s="4" t="s">
        <v>6</v>
      </c>
      <c r="B8" s="11" t="s">
        <v>4</v>
      </c>
      <c r="C8" s="12" t="s">
        <v>45</v>
      </c>
      <c r="D8" s="2" t="s">
        <v>1</v>
      </c>
      <c r="E8" s="10" t="s">
        <v>8</v>
      </c>
      <c r="F8" s="13">
        <v>4.0999999999999996</v>
      </c>
      <c r="G8" s="14">
        <v>7.31</v>
      </c>
      <c r="H8" s="15">
        <f>F8*G8</f>
        <v>29.970999999999997</v>
      </c>
      <c r="I8" s="16">
        <f>H8*1.2971</f>
        <v>38.875384099999991</v>
      </c>
    </row>
    <row r="9" spans="1:9" x14ac:dyDescent="0.3">
      <c r="A9" s="4" t="s">
        <v>7</v>
      </c>
      <c r="B9" s="11" t="s">
        <v>5</v>
      </c>
      <c r="C9" s="12" t="s">
        <v>46</v>
      </c>
      <c r="D9" s="2" t="s">
        <v>2</v>
      </c>
      <c r="E9" s="10" t="s">
        <v>8</v>
      </c>
      <c r="F9" s="17">
        <v>22.4175</v>
      </c>
      <c r="G9" s="14">
        <v>8.32</v>
      </c>
      <c r="H9" s="15">
        <f t="shared" ref="H9:H49" si="0">F9*G9</f>
        <v>186.5136</v>
      </c>
      <c r="I9" s="16">
        <f t="shared" ref="I9:I67" si="1">H9*1.2971</f>
        <v>241.92679055999997</v>
      </c>
    </row>
    <row r="10" spans="1:9" x14ac:dyDescent="0.3">
      <c r="A10" s="4" t="s">
        <v>7</v>
      </c>
      <c r="B10" s="19">
        <v>72898</v>
      </c>
      <c r="C10" s="12" t="s">
        <v>61</v>
      </c>
      <c r="D10" s="20" t="s">
        <v>83</v>
      </c>
      <c r="E10" s="10" t="s">
        <v>9</v>
      </c>
      <c r="F10" s="17">
        <v>0.79552500000000004</v>
      </c>
      <c r="G10" s="14">
        <v>3.57</v>
      </c>
      <c r="H10" s="15">
        <f>F10*G10</f>
        <v>2.8400242499999999</v>
      </c>
      <c r="I10" s="16">
        <f t="shared" si="1"/>
        <v>3.6837954546749998</v>
      </c>
    </row>
    <row r="11" spans="1:9" ht="28.8" x14ac:dyDescent="0.3">
      <c r="A11" s="18" t="s">
        <v>7</v>
      </c>
      <c r="B11" s="19">
        <v>72900</v>
      </c>
      <c r="C11" s="12" t="s">
        <v>81</v>
      </c>
      <c r="D11" s="21" t="s">
        <v>82</v>
      </c>
      <c r="E11" s="10" t="s">
        <v>9</v>
      </c>
      <c r="F11" s="17">
        <v>1.0341825</v>
      </c>
      <c r="G11" s="14">
        <v>4.8899999999999997</v>
      </c>
      <c r="H11" s="15">
        <f t="shared" ref="H11:H12" si="2">F11*G11</f>
        <v>5.057152425</v>
      </c>
      <c r="I11" s="16">
        <f t="shared" si="1"/>
        <v>6.5596324104674997</v>
      </c>
    </row>
    <row r="12" spans="1:9" x14ac:dyDescent="0.3">
      <c r="A12" s="18" t="s">
        <v>7</v>
      </c>
      <c r="B12" s="19" t="s">
        <v>127</v>
      </c>
      <c r="C12" s="12" t="s">
        <v>128</v>
      </c>
      <c r="D12" s="21" t="s">
        <v>126</v>
      </c>
      <c r="E12" s="10" t="s">
        <v>8</v>
      </c>
      <c r="F12" s="17">
        <v>2.5</v>
      </c>
      <c r="G12" s="14">
        <v>309.02999999999997</v>
      </c>
      <c r="H12" s="15">
        <f t="shared" si="2"/>
        <v>772.57499999999993</v>
      </c>
      <c r="I12" s="16">
        <f t="shared" si="1"/>
        <v>1002.1070324999998</v>
      </c>
    </row>
    <row r="13" spans="1:9" x14ac:dyDescent="0.3">
      <c r="A13" s="4"/>
      <c r="B13" s="9"/>
      <c r="C13" s="10"/>
      <c r="D13" s="2"/>
      <c r="E13" s="10"/>
      <c r="F13" s="17"/>
      <c r="G13" s="22" t="s">
        <v>47</v>
      </c>
      <c r="H13" s="23">
        <f>SUM(H8:H12)</f>
        <v>996.9567766749999</v>
      </c>
      <c r="I13" s="24">
        <f>H13*1.2971</f>
        <v>1293.1526350251422</v>
      </c>
    </row>
    <row r="14" spans="1:9" x14ac:dyDescent="0.3">
      <c r="A14" s="4"/>
      <c r="B14" s="9"/>
      <c r="C14" s="6" t="s">
        <v>48</v>
      </c>
      <c r="D14" s="25" t="s">
        <v>94</v>
      </c>
      <c r="E14" s="10"/>
      <c r="F14" s="17"/>
      <c r="G14" s="22"/>
      <c r="H14" s="23"/>
      <c r="I14" s="16"/>
    </row>
    <row r="15" spans="1:9" x14ac:dyDescent="0.3">
      <c r="A15" s="4" t="s">
        <v>129</v>
      </c>
      <c r="B15" s="9"/>
      <c r="C15" s="10" t="s">
        <v>49</v>
      </c>
      <c r="D15" s="20" t="s">
        <v>96</v>
      </c>
      <c r="E15" s="10" t="s">
        <v>95</v>
      </c>
      <c r="F15" s="17">
        <v>6</v>
      </c>
      <c r="G15" s="14">
        <v>750</v>
      </c>
      <c r="H15" s="15">
        <f>F15*G15</f>
        <v>4500</v>
      </c>
      <c r="I15" s="16">
        <f t="shared" si="1"/>
        <v>5836.95</v>
      </c>
    </row>
    <row r="16" spans="1:9" x14ac:dyDescent="0.3">
      <c r="A16" s="4"/>
      <c r="B16" s="9"/>
      <c r="C16" s="10"/>
      <c r="D16" s="2"/>
      <c r="E16" s="10"/>
      <c r="F16" s="17"/>
      <c r="G16" s="22" t="s">
        <v>47</v>
      </c>
      <c r="H16" s="23">
        <f>SUM(H15)</f>
        <v>4500</v>
      </c>
      <c r="I16" s="24">
        <f t="shared" si="1"/>
        <v>5836.95</v>
      </c>
    </row>
    <row r="17" spans="1:9" x14ac:dyDescent="0.3">
      <c r="A17" s="4"/>
      <c r="B17" s="9"/>
      <c r="C17" s="6" t="s">
        <v>63</v>
      </c>
      <c r="D17" s="25" t="s">
        <v>62</v>
      </c>
      <c r="E17" s="10"/>
      <c r="F17" s="17"/>
      <c r="G17" s="22"/>
      <c r="H17" s="15"/>
      <c r="I17" s="16"/>
    </row>
    <row r="18" spans="1:9" x14ac:dyDescent="0.3">
      <c r="A18" s="4" t="s">
        <v>25</v>
      </c>
      <c r="B18" s="19" t="s">
        <v>122</v>
      </c>
      <c r="C18" s="12" t="s">
        <v>64</v>
      </c>
      <c r="D18" s="26" t="s">
        <v>121</v>
      </c>
      <c r="E18" s="27" t="s">
        <v>12</v>
      </c>
      <c r="F18" s="17">
        <v>6.4</v>
      </c>
      <c r="G18" s="14">
        <v>27.86</v>
      </c>
      <c r="H18" s="15">
        <f t="shared" si="0"/>
        <v>178.304</v>
      </c>
      <c r="I18" s="16">
        <f t="shared" si="1"/>
        <v>231.27811839999998</v>
      </c>
    </row>
    <row r="19" spans="1:9" x14ac:dyDescent="0.3">
      <c r="A19" s="4" t="s">
        <v>25</v>
      </c>
      <c r="B19" s="19" t="s">
        <v>123</v>
      </c>
      <c r="C19" s="12" t="s">
        <v>65</v>
      </c>
      <c r="D19" s="26" t="s">
        <v>10</v>
      </c>
      <c r="E19" s="27" t="s">
        <v>8</v>
      </c>
      <c r="F19" s="17">
        <v>22.4175</v>
      </c>
      <c r="G19" s="14">
        <v>2.72</v>
      </c>
      <c r="H19" s="15">
        <f t="shared" si="0"/>
        <v>60.975600000000007</v>
      </c>
      <c r="I19" s="16">
        <f t="shared" si="1"/>
        <v>79.091450760000001</v>
      </c>
    </row>
    <row r="20" spans="1:9" ht="43.2" x14ac:dyDescent="0.3">
      <c r="A20" s="4" t="s">
        <v>7</v>
      </c>
      <c r="B20" s="19">
        <v>87529</v>
      </c>
      <c r="C20" s="12" t="s">
        <v>66</v>
      </c>
      <c r="D20" s="28" t="s">
        <v>88</v>
      </c>
      <c r="E20" s="27" t="s">
        <v>8</v>
      </c>
      <c r="F20" s="17">
        <v>22.4175</v>
      </c>
      <c r="G20" s="14">
        <v>24.39</v>
      </c>
      <c r="H20" s="15">
        <f t="shared" si="0"/>
        <v>546.76282500000002</v>
      </c>
      <c r="I20" s="16">
        <f t="shared" si="1"/>
        <v>709.20606030750002</v>
      </c>
    </row>
    <row r="21" spans="1:9" x14ac:dyDescent="0.3">
      <c r="A21" s="4" t="s">
        <v>7</v>
      </c>
      <c r="B21" s="19">
        <v>34449</v>
      </c>
      <c r="C21" s="12" t="s">
        <v>67</v>
      </c>
      <c r="D21" s="26" t="s">
        <v>11</v>
      </c>
      <c r="E21" s="27" t="s">
        <v>13</v>
      </c>
      <c r="F21" s="17">
        <v>0.58799999999999997</v>
      </c>
      <c r="G21" s="14">
        <v>4.18</v>
      </c>
      <c r="H21" s="15">
        <f t="shared" si="0"/>
        <v>2.4578399999999996</v>
      </c>
      <c r="I21" s="16">
        <f t="shared" si="1"/>
        <v>3.1880642639999994</v>
      </c>
    </row>
    <row r="22" spans="1:9" x14ac:dyDescent="0.3">
      <c r="A22" s="4"/>
      <c r="B22" s="9"/>
      <c r="C22" s="10"/>
      <c r="D22" s="2"/>
      <c r="E22" s="10"/>
      <c r="F22" s="17"/>
      <c r="G22" s="22" t="s">
        <v>47</v>
      </c>
      <c r="H22" s="23">
        <f>SUM(H18:H21)</f>
        <v>788.50026500000013</v>
      </c>
      <c r="I22" s="24">
        <f t="shared" si="1"/>
        <v>1022.7636937315001</v>
      </c>
    </row>
    <row r="23" spans="1:9" x14ac:dyDescent="0.3">
      <c r="A23" s="4"/>
      <c r="B23" s="9"/>
      <c r="C23" s="29" t="s">
        <v>50</v>
      </c>
      <c r="D23" s="30" t="s">
        <v>14</v>
      </c>
      <c r="E23" s="10"/>
      <c r="F23" s="17"/>
      <c r="G23" s="14"/>
      <c r="H23" s="15"/>
      <c r="I23" s="16"/>
    </row>
    <row r="24" spans="1:9" x14ac:dyDescent="0.3">
      <c r="A24" s="18" t="s">
        <v>25</v>
      </c>
      <c r="B24" s="9" t="s">
        <v>124</v>
      </c>
      <c r="C24" s="12" t="s">
        <v>68</v>
      </c>
      <c r="D24" s="2" t="s">
        <v>15</v>
      </c>
      <c r="E24" s="31" t="s">
        <v>16</v>
      </c>
      <c r="F24" s="17">
        <v>7</v>
      </c>
      <c r="G24" s="14">
        <v>13.11</v>
      </c>
      <c r="H24" s="15">
        <f t="shared" si="0"/>
        <v>91.77</v>
      </c>
      <c r="I24" s="16">
        <f t="shared" si="1"/>
        <v>119.03486699999999</v>
      </c>
    </row>
    <row r="25" spans="1:9" x14ac:dyDescent="0.3">
      <c r="A25" s="4"/>
      <c r="B25" s="9"/>
      <c r="C25" s="29" t="s">
        <v>102</v>
      </c>
      <c r="D25" s="7" t="s">
        <v>71</v>
      </c>
      <c r="E25" s="31"/>
      <c r="F25" s="17"/>
      <c r="G25" s="14"/>
      <c r="H25" s="15"/>
      <c r="I25" s="16"/>
    </row>
    <row r="26" spans="1:9" x14ac:dyDescent="0.3">
      <c r="A26" s="4" t="s">
        <v>6</v>
      </c>
      <c r="B26" s="9" t="s">
        <v>22</v>
      </c>
      <c r="C26" s="12" t="s">
        <v>103</v>
      </c>
      <c r="D26" s="2" t="s">
        <v>21</v>
      </c>
      <c r="E26" s="10" t="s">
        <v>16</v>
      </c>
      <c r="F26" s="17">
        <v>5</v>
      </c>
      <c r="G26" s="14">
        <v>149.18</v>
      </c>
      <c r="H26" s="15">
        <f t="shared" si="0"/>
        <v>745.90000000000009</v>
      </c>
      <c r="I26" s="16">
        <f t="shared" si="1"/>
        <v>967.50689000000011</v>
      </c>
    </row>
    <row r="27" spans="1:9" x14ac:dyDescent="0.3">
      <c r="A27" s="4" t="s">
        <v>7</v>
      </c>
      <c r="B27" s="32">
        <v>88261</v>
      </c>
      <c r="C27" s="12" t="s">
        <v>104</v>
      </c>
      <c r="D27" s="2" t="s">
        <v>17</v>
      </c>
      <c r="E27" s="27" t="s">
        <v>23</v>
      </c>
      <c r="F27" s="17">
        <v>7.75</v>
      </c>
      <c r="G27" s="14">
        <v>21.26</v>
      </c>
      <c r="H27" s="15">
        <f t="shared" si="0"/>
        <v>164.76500000000001</v>
      </c>
      <c r="I27" s="16">
        <f t="shared" si="1"/>
        <v>213.71668149999999</v>
      </c>
    </row>
    <row r="28" spans="1:9" x14ac:dyDescent="0.3">
      <c r="A28" s="4" t="s">
        <v>7</v>
      </c>
      <c r="B28" s="32">
        <v>88316</v>
      </c>
      <c r="C28" s="12" t="s">
        <v>105</v>
      </c>
      <c r="D28" s="2" t="s">
        <v>18</v>
      </c>
      <c r="E28" s="27" t="s">
        <v>23</v>
      </c>
      <c r="F28" s="17">
        <v>3.85</v>
      </c>
      <c r="G28" s="14">
        <v>18.53</v>
      </c>
      <c r="H28" s="15">
        <f t="shared" si="0"/>
        <v>71.340500000000006</v>
      </c>
      <c r="I28" s="16">
        <f t="shared" si="1"/>
        <v>92.535762550000001</v>
      </c>
    </row>
    <row r="29" spans="1:9" ht="28.8" x14ac:dyDescent="0.3">
      <c r="A29" s="4" t="s">
        <v>7</v>
      </c>
      <c r="B29" s="32">
        <v>2432</v>
      </c>
      <c r="C29" s="12" t="s">
        <v>106</v>
      </c>
      <c r="D29" s="33" t="s">
        <v>19</v>
      </c>
      <c r="E29" s="27" t="s">
        <v>24</v>
      </c>
      <c r="F29" s="17">
        <v>5</v>
      </c>
      <c r="G29" s="14">
        <v>29.53</v>
      </c>
      <c r="H29" s="15">
        <f t="shared" si="0"/>
        <v>147.65</v>
      </c>
      <c r="I29" s="16">
        <f t="shared" si="1"/>
        <v>191.51681500000001</v>
      </c>
    </row>
    <row r="30" spans="1:9" x14ac:dyDescent="0.3">
      <c r="A30" s="4" t="s">
        <v>7</v>
      </c>
      <c r="B30" s="32">
        <v>11055</v>
      </c>
      <c r="C30" s="12" t="s">
        <v>107</v>
      </c>
      <c r="D30" s="33" t="s">
        <v>20</v>
      </c>
      <c r="E30" s="27" t="s">
        <v>16</v>
      </c>
      <c r="F30" s="17">
        <v>100</v>
      </c>
      <c r="G30" s="14">
        <v>0.03</v>
      </c>
      <c r="H30" s="15">
        <f t="shared" si="0"/>
        <v>3</v>
      </c>
      <c r="I30" s="16">
        <f t="shared" si="1"/>
        <v>3.8912999999999998</v>
      </c>
    </row>
    <row r="31" spans="1:9" x14ac:dyDescent="0.3">
      <c r="A31" s="4"/>
      <c r="B31" s="9">
        <v>91295</v>
      </c>
      <c r="C31" s="29" t="s">
        <v>108</v>
      </c>
      <c r="D31" s="7" t="s">
        <v>97</v>
      </c>
      <c r="E31" s="31"/>
      <c r="F31" s="17"/>
      <c r="G31" s="14"/>
      <c r="H31" s="15"/>
      <c r="I31" s="16"/>
    </row>
    <row r="32" spans="1:9" x14ac:dyDescent="0.3">
      <c r="A32" s="4" t="s">
        <v>6</v>
      </c>
      <c r="B32" s="9" t="s">
        <v>57</v>
      </c>
      <c r="C32" s="12" t="s">
        <v>109</v>
      </c>
      <c r="D32" s="2" t="s">
        <v>56</v>
      </c>
      <c r="E32" s="10" t="s">
        <v>16</v>
      </c>
      <c r="F32" s="17">
        <v>2</v>
      </c>
      <c r="G32" s="14">
        <v>160.79</v>
      </c>
      <c r="H32" s="15">
        <f t="shared" si="0"/>
        <v>321.58</v>
      </c>
      <c r="I32" s="16">
        <f t="shared" si="1"/>
        <v>417.12141799999995</v>
      </c>
    </row>
    <row r="33" spans="1:9" x14ac:dyDescent="0.3">
      <c r="A33" s="4" t="s">
        <v>7</v>
      </c>
      <c r="B33" s="32">
        <v>88261</v>
      </c>
      <c r="C33" s="12" t="s">
        <v>110</v>
      </c>
      <c r="D33" s="2" t="s">
        <v>17</v>
      </c>
      <c r="E33" s="27" t="s">
        <v>23</v>
      </c>
      <c r="F33" s="17">
        <v>2.5640000000000001</v>
      </c>
      <c r="G33" s="14">
        <v>21.26</v>
      </c>
      <c r="H33" s="15">
        <f t="shared" si="0"/>
        <v>54.510640000000002</v>
      </c>
      <c r="I33" s="16">
        <f t="shared" si="1"/>
        <v>70.705751144000004</v>
      </c>
    </row>
    <row r="34" spans="1:9" x14ac:dyDescent="0.3">
      <c r="A34" s="4" t="s">
        <v>7</v>
      </c>
      <c r="B34" s="32">
        <v>88316</v>
      </c>
      <c r="C34" s="12" t="s">
        <v>111</v>
      </c>
      <c r="D34" s="2" t="s">
        <v>18</v>
      </c>
      <c r="E34" s="27" t="s">
        <v>23</v>
      </c>
      <c r="F34" s="17">
        <v>1.282</v>
      </c>
      <c r="G34" s="14">
        <v>18.53</v>
      </c>
      <c r="H34" s="15">
        <f t="shared" si="0"/>
        <v>23.755460000000003</v>
      </c>
      <c r="I34" s="16">
        <f t="shared" si="1"/>
        <v>30.813207166000002</v>
      </c>
    </row>
    <row r="35" spans="1:9" ht="28.8" x14ac:dyDescent="0.3">
      <c r="A35" s="4" t="s">
        <v>7</v>
      </c>
      <c r="B35" s="32">
        <v>2432</v>
      </c>
      <c r="C35" s="12" t="s">
        <v>112</v>
      </c>
      <c r="D35" s="33" t="s">
        <v>19</v>
      </c>
      <c r="E35" s="27" t="s">
        <v>24</v>
      </c>
      <c r="F35" s="17">
        <v>2</v>
      </c>
      <c r="G35" s="14">
        <v>29.53</v>
      </c>
      <c r="H35" s="15">
        <f t="shared" si="0"/>
        <v>59.06</v>
      </c>
      <c r="I35" s="16">
        <f t="shared" si="1"/>
        <v>76.606725999999995</v>
      </c>
    </row>
    <row r="36" spans="1:9" ht="22.2" customHeight="1" x14ac:dyDescent="0.3">
      <c r="A36" s="4" t="s">
        <v>7</v>
      </c>
      <c r="B36" s="32">
        <v>11055</v>
      </c>
      <c r="C36" s="12" t="s">
        <v>113</v>
      </c>
      <c r="D36" s="33" t="s">
        <v>20</v>
      </c>
      <c r="E36" s="27" t="s">
        <v>16</v>
      </c>
      <c r="F36" s="17">
        <v>40</v>
      </c>
      <c r="G36" s="14">
        <v>0.03</v>
      </c>
      <c r="H36" s="15">
        <f t="shared" si="0"/>
        <v>1.2</v>
      </c>
      <c r="I36" s="16">
        <f t="shared" si="1"/>
        <v>1.5565199999999999</v>
      </c>
    </row>
    <row r="37" spans="1:9" x14ac:dyDescent="0.3">
      <c r="A37" s="4" t="s">
        <v>25</v>
      </c>
      <c r="B37" s="32" t="s">
        <v>86</v>
      </c>
      <c r="C37" s="12" t="s">
        <v>114</v>
      </c>
      <c r="D37" s="33" t="s">
        <v>84</v>
      </c>
      <c r="E37" s="27" t="s">
        <v>12</v>
      </c>
      <c r="F37" s="17">
        <v>9</v>
      </c>
      <c r="G37" s="14">
        <v>9.6999999999999993</v>
      </c>
      <c r="H37" s="15">
        <f t="shared" si="0"/>
        <v>87.3</v>
      </c>
      <c r="I37" s="16">
        <f t="shared" si="1"/>
        <v>113.23682999999998</v>
      </c>
    </row>
    <row r="38" spans="1:9" x14ac:dyDescent="0.3">
      <c r="A38" s="4" t="s">
        <v>25</v>
      </c>
      <c r="B38" s="32" t="s">
        <v>87</v>
      </c>
      <c r="C38" s="12" t="s">
        <v>115</v>
      </c>
      <c r="D38" s="33" t="s">
        <v>85</v>
      </c>
      <c r="E38" s="27" t="s">
        <v>12</v>
      </c>
      <c r="F38" s="17">
        <v>9</v>
      </c>
      <c r="G38" s="14">
        <v>126.48</v>
      </c>
      <c r="H38" s="15">
        <f t="shared" si="0"/>
        <v>1138.32</v>
      </c>
      <c r="I38" s="16">
        <f t="shared" si="1"/>
        <v>1476.5148719999997</v>
      </c>
    </row>
    <row r="39" spans="1:9" x14ac:dyDescent="0.3">
      <c r="A39" s="4" t="s">
        <v>25</v>
      </c>
      <c r="B39" s="32" t="s">
        <v>119</v>
      </c>
      <c r="C39" s="12" t="s">
        <v>116</v>
      </c>
      <c r="D39" s="33" t="s">
        <v>118</v>
      </c>
      <c r="E39" s="27" t="s">
        <v>8</v>
      </c>
      <c r="F39" s="17">
        <v>9</v>
      </c>
      <c r="G39" s="14">
        <v>15.45</v>
      </c>
      <c r="H39" s="15">
        <f t="shared" si="0"/>
        <v>139.04999999999998</v>
      </c>
      <c r="I39" s="16">
        <f t="shared" si="1"/>
        <v>180.36175499999996</v>
      </c>
    </row>
    <row r="40" spans="1:9" x14ac:dyDescent="0.3">
      <c r="A40" s="18" t="s">
        <v>6</v>
      </c>
      <c r="B40" s="9" t="s">
        <v>98</v>
      </c>
      <c r="C40" s="12" t="s">
        <v>117</v>
      </c>
      <c r="D40" s="20" t="s">
        <v>99</v>
      </c>
      <c r="E40" s="31" t="s">
        <v>8</v>
      </c>
      <c r="F40" s="17">
        <v>55.9</v>
      </c>
      <c r="G40" s="14">
        <v>273.95</v>
      </c>
      <c r="H40" s="15">
        <f>F40*G40</f>
        <v>15313.804999999998</v>
      </c>
      <c r="I40" s="16">
        <f t="shared" si="1"/>
        <v>19863.536465499998</v>
      </c>
    </row>
    <row r="41" spans="1:9" x14ac:dyDescent="0.3">
      <c r="A41" s="18" t="s">
        <v>6</v>
      </c>
      <c r="B41" s="9" t="s">
        <v>100</v>
      </c>
      <c r="C41" s="12" t="s">
        <v>120</v>
      </c>
      <c r="D41" s="20" t="s">
        <v>101</v>
      </c>
      <c r="E41" s="31" t="s">
        <v>8</v>
      </c>
      <c r="F41" s="17">
        <v>2.2000000000000002</v>
      </c>
      <c r="G41" s="14">
        <v>373.63</v>
      </c>
      <c r="H41" s="15">
        <f>F41*G41</f>
        <v>821.9860000000001</v>
      </c>
      <c r="I41" s="16">
        <f t="shared" si="1"/>
        <v>1066.1980406</v>
      </c>
    </row>
    <row r="42" spans="1:9" x14ac:dyDescent="0.3">
      <c r="A42" s="4"/>
      <c r="B42" s="9"/>
      <c r="C42" s="10"/>
      <c r="D42" s="2"/>
      <c r="E42" s="10"/>
      <c r="F42" s="17"/>
      <c r="G42" s="22" t="s">
        <v>47</v>
      </c>
      <c r="H42" s="23">
        <f>SUM(H24:H41)</f>
        <v>19184.992600000001</v>
      </c>
      <c r="I42" s="24">
        <f t="shared" si="1"/>
        <v>24884.853901459999</v>
      </c>
    </row>
    <row r="43" spans="1:9" x14ac:dyDescent="0.3">
      <c r="A43" s="4"/>
      <c r="B43" s="9"/>
      <c r="C43" s="29" t="s">
        <v>51</v>
      </c>
      <c r="D43" s="7" t="s">
        <v>130</v>
      </c>
      <c r="E43" s="10"/>
      <c r="F43" s="17"/>
      <c r="G43" s="14"/>
      <c r="H43" s="15"/>
      <c r="I43" s="24"/>
    </row>
    <row r="44" spans="1:9" ht="22.2" customHeight="1" x14ac:dyDescent="0.3">
      <c r="A44" s="18" t="s">
        <v>25</v>
      </c>
      <c r="B44" s="9" t="s">
        <v>131</v>
      </c>
      <c r="C44" s="12" t="s">
        <v>52</v>
      </c>
      <c r="D44" s="2" t="s">
        <v>132</v>
      </c>
      <c r="E44" s="31" t="s">
        <v>8</v>
      </c>
      <c r="F44" s="17">
        <v>272.64</v>
      </c>
      <c r="G44" s="14">
        <v>7.9</v>
      </c>
      <c r="H44" s="15">
        <f t="shared" ref="H44" si="3">F44*G44</f>
        <v>2153.8559999999998</v>
      </c>
      <c r="I44" s="16">
        <f t="shared" ref="I44:I45" si="4">H44*1.2971</f>
        <v>2793.7666175999993</v>
      </c>
    </row>
    <row r="45" spans="1:9" x14ac:dyDescent="0.3">
      <c r="A45" s="4"/>
      <c r="B45" s="9"/>
      <c r="C45" s="10"/>
      <c r="D45" s="2"/>
      <c r="E45" s="10"/>
      <c r="F45" s="17"/>
      <c r="G45" s="22" t="s">
        <v>47</v>
      </c>
      <c r="H45" s="23">
        <f>SUM(H44:H44)</f>
        <v>2153.8559999999998</v>
      </c>
      <c r="I45" s="24">
        <f t="shared" si="4"/>
        <v>2793.7666175999993</v>
      </c>
    </row>
    <row r="46" spans="1:9" x14ac:dyDescent="0.3">
      <c r="A46" s="4"/>
      <c r="B46" s="9"/>
      <c r="C46" s="29" t="s">
        <v>53</v>
      </c>
      <c r="D46" s="7" t="s">
        <v>133</v>
      </c>
      <c r="E46" s="10"/>
      <c r="F46" s="17"/>
      <c r="G46" s="14"/>
      <c r="H46" s="15"/>
      <c r="I46" s="16"/>
    </row>
    <row r="47" spans="1:9" x14ac:dyDescent="0.3">
      <c r="A47" s="4"/>
      <c r="B47" s="9"/>
      <c r="C47" s="29" t="s">
        <v>54</v>
      </c>
      <c r="D47" s="7" t="s">
        <v>26</v>
      </c>
      <c r="E47" s="10"/>
      <c r="F47" s="17"/>
      <c r="G47" s="14"/>
      <c r="H47" s="15"/>
      <c r="I47" s="16"/>
    </row>
    <row r="48" spans="1:9" ht="28.8" x14ac:dyDescent="0.3">
      <c r="A48" s="4" t="s">
        <v>7</v>
      </c>
      <c r="B48" s="9">
        <v>93393</v>
      </c>
      <c r="C48" s="12" t="s">
        <v>55</v>
      </c>
      <c r="D48" s="33" t="s">
        <v>27</v>
      </c>
      <c r="E48" s="34" t="s">
        <v>8</v>
      </c>
      <c r="F48" s="13">
        <v>15.477499999999999</v>
      </c>
      <c r="G48" s="35">
        <v>34.36</v>
      </c>
      <c r="H48" s="15">
        <f t="shared" si="0"/>
        <v>531.80689999999993</v>
      </c>
      <c r="I48" s="16">
        <f t="shared" si="1"/>
        <v>689.80672998999989</v>
      </c>
    </row>
    <row r="49" spans="1:9" x14ac:dyDescent="0.3">
      <c r="A49" s="4" t="s">
        <v>7</v>
      </c>
      <c r="B49" s="9">
        <v>87532</v>
      </c>
      <c r="C49" s="12" t="s">
        <v>69</v>
      </c>
      <c r="D49" s="2" t="s">
        <v>58</v>
      </c>
      <c r="E49" s="10" t="s">
        <v>8</v>
      </c>
      <c r="F49" s="17">
        <v>15.477499999999999</v>
      </c>
      <c r="G49" s="14">
        <v>26.91</v>
      </c>
      <c r="H49" s="15">
        <f t="shared" si="0"/>
        <v>416.49952500000001</v>
      </c>
      <c r="I49" s="16">
        <f t="shared" si="1"/>
        <v>540.24153387749993</v>
      </c>
    </row>
    <row r="50" spans="1:9" x14ac:dyDescent="0.3">
      <c r="A50" s="4"/>
      <c r="B50" s="9"/>
      <c r="C50" s="12"/>
      <c r="D50" s="2"/>
      <c r="E50" s="10"/>
      <c r="F50" s="17"/>
      <c r="G50" s="22" t="s">
        <v>47</v>
      </c>
      <c r="H50" s="23">
        <f>SUM(H48,H49)</f>
        <v>948.30642499999999</v>
      </c>
      <c r="I50" s="24">
        <f t="shared" si="1"/>
        <v>1230.0482638674998</v>
      </c>
    </row>
    <row r="51" spans="1:9" x14ac:dyDescent="0.3">
      <c r="A51" s="4"/>
      <c r="B51" s="9"/>
      <c r="C51" s="29" t="s">
        <v>59</v>
      </c>
      <c r="D51" s="7" t="s">
        <v>28</v>
      </c>
      <c r="E51" s="10"/>
      <c r="F51" s="17"/>
      <c r="G51" s="14"/>
      <c r="H51" s="15"/>
      <c r="I51" s="16"/>
    </row>
    <row r="52" spans="1:9" x14ac:dyDescent="0.3">
      <c r="A52" s="4"/>
      <c r="B52" s="9"/>
      <c r="C52" s="29" t="s">
        <v>60</v>
      </c>
      <c r="D52" s="7" t="s">
        <v>29</v>
      </c>
      <c r="E52" s="10"/>
      <c r="F52" s="17"/>
      <c r="G52" s="14"/>
      <c r="H52" s="15"/>
      <c r="I52" s="16"/>
    </row>
    <row r="53" spans="1:9" x14ac:dyDescent="0.3">
      <c r="A53" s="4" t="s">
        <v>7</v>
      </c>
      <c r="B53" s="36">
        <v>88489</v>
      </c>
      <c r="C53" s="42" t="s">
        <v>141</v>
      </c>
      <c r="D53" s="2" t="s">
        <v>30</v>
      </c>
      <c r="E53" s="10" t="s">
        <v>8</v>
      </c>
      <c r="F53" s="17">
        <v>148.43</v>
      </c>
      <c r="G53" s="14">
        <v>9.7100000000000009</v>
      </c>
      <c r="H53" s="15">
        <f t="shared" ref="H53:H66" si="5">F53*G53</f>
        <v>1441.2553000000003</v>
      </c>
      <c r="I53" s="16">
        <f t="shared" si="1"/>
        <v>1869.4522496300003</v>
      </c>
    </row>
    <row r="54" spans="1:9" x14ac:dyDescent="0.3">
      <c r="A54" s="4" t="s">
        <v>25</v>
      </c>
      <c r="B54" s="36" t="s">
        <v>134</v>
      </c>
      <c r="C54" s="42" t="s">
        <v>142</v>
      </c>
      <c r="D54" s="2" t="s">
        <v>135</v>
      </c>
      <c r="E54" s="10" t="s">
        <v>8</v>
      </c>
      <c r="F54" s="17">
        <v>42.72</v>
      </c>
      <c r="G54" s="14">
        <v>13.406829999999999</v>
      </c>
      <c r="H54" s="15">
        <f t="shared" si="5"/>
        <v>572.73977759999991</v>
      </c>
      <c r="I54" s="16">
        <f t="shared" si="1"/>
        <v>742.90076552495987</v>
      </c>
    </row>
    <row r="55" spans="1:9" x14ac:dyDescent="0.3">
      <c r="A55" s="4" t="s">
        <v>7</v>
      </c>
      <c r="B55" s="36">
        <v>73446</v>
      </c>
      <c r="C55" s="42" t="s">
        <v>143</v>
      </c>
      <c r="D55" s="20" t="s">
        <v>74</v>
      </c>
      <c r="E55" s="10" t="s">
        <v>8</v>
      </c>
      <c r="F55" s="17">
        <v>376.5</v>
      </c>
      <c r="G55" s="14">
        <v>18.05</v>
      </c>
      <c r="H55" s="15">
        <f t="shared" si="5"/>
        <v>6795.8249999999998</v>
      </c>
      <c r="I55" s="16">
        <f t="shared" si="1"/>
        <v>8814.8646074999997</v>
      </c>
    </row>
    <row r="56" spans="1:9" x14ac:dyDescent="0.3">
      <c r="A56" s="4"/>
      <c r="B56" s="9"/>
      <c r="C56" s="29" t="s">
        <v>136</v>
      </c>
      <c r="D56" s="7" t="s">
        <v>31</v>
      </c>
      <c r="E56" s="10"/>
      <c r="F56" s="17"/>
      <c r="G56" s="14"/>
      <c r="H56" s="15"/>
      <c r="I56" s="16"/>
    </row>
    <row r="57" spans="1:9" x14ac:dyDescent="0.3">
      <c r="A57" s="4" t="s">
        <v>7</v>
      </c>
      <c r="B57" s="36">
        <v>88495</v>
      </c>
      <c r="C57" s="42" t="s">
        <v>144</v>
      </c>
      <c r="D57" s="2" t="s">
        <v>32</v>
      </c>
      <c r="E57" s="10" t="s">
        <v>8</v>
      </c>
      <c r="F57" s="17">
        <v>11.04</v>
      </c>
      <c r="G57" s="14">
        <v>8.17</v>
      </c>
      <c r="H57" s="15">
        <f t="shared" si="5"/>
        <v>90.196799999999996</v>
      </c>
      <c r="I57" s="16">
        <f t="shared" si="1"/>
        <v>116.99426927999998</v>
      </c>
    </row>
    <row r="58" spans="1:9" x14ac:dyDescent="0.3">
      <c r="A58" s="4" t="s">
        <v>7</v>
      </c>
      <c r="B58" s="36">
        <v>88487</v>
      </c>
      <c r="C58" s="42" t="s">
        <v>145</v>
      </c>
      <c r="D58" s="2" t="s">
        <v>70</v>
      </c>
      <c r="E58" s="10" t="s">
        <v>8</v>
      </c>
      <c r="F58" s="17">
        <v>410.52</v>
      </c>
      <c r="G58" s="14">
        <v>7.58</v>
      </c>
      <c r="H58" s="15">
        <f t="shared" si="5"/>
        <v>3111.7415999999998</v>
      </c>
      <c r="I58" s="16">
        <f t="shared" si="1"/>
        <v>4036.2400293599994</v>
      </c>
    </row>
    <row r="59" spans="1:9" x14ac:dyDescent="0.3">
      <c r="A59" s="4" t="s">
        <v>25</v>
      </c>
      <c r="B59" s="36" t="s">
        <v>134</v>
      </c>
      <c r="C59" s="42" t="s">
        <v>146</v>
      </c>
      <c r="D59" s="2" t="s">
        <v>135</v>
      </c>
      <c r="E59" s="10" t="s">
        <v>8</v>
      </c>
      <c r="F59" s="17">
        <v>170.33</v>
      </c>
      <c r="G59" s="14">
        <v>13.406829999999999</v>
      </c>
      <c r="H59" s="15">
        <f t="shared" si="5"/>
        <v>2283.5853539</v>
      </c>
      <c r="I59" s="16">
        <f t="shared" si="1"/>
        <v>2962.0385625436897</v>
      </c>
    </row>
    <row r="60" spans="1:9" x14ac:dyDescent="0.3">
      <c r="A60" s="4" t="s">
        <v>7</v>
      </c>
      <c r="B60" s="36" t="s">
        <v>91</v>
      </c>
      <c r="C60" s="42" t="s">
        <v>147</v>
      </c>
      <c r="D60" s="2" t="s">
        <v>90</v>
      </c>
      <c r="E60" s="10" t="s">
        <v>8</v>
      </c>
      <c r="F60" s="17">
        <v>105.36</v>
      </c>
      <c r="G60" s="14">
        <v>23.53</v>
      </c>
      <c r="H60" s="15">
        <f t="shared" si="5"/>
        <v>2479.1208000000001</v>
      </c>
      <c r="I60" s="16">
        <f t="shared" si="1"/>
        <v>3215.6675896799998</v>
      </c>
    </row>
    <row r="61" spans="1:9" x14ac:dyDescent="0.3">
      <c r="A61" s="4" t="s">
        <v>7</v>
      </c>
      <c r="B61" s="36" t="s">
        <v>36</v>
      </c>
      <c r="C61" s="42" t="s">
        <v>148</v>
      </c>
      <c r="D61" s="2" t="s">
        <v>89</v>
      </c>
      <c r="E61" s="10" t="s">
        <v>8</v>
      </c>
      <c r="F61" s="17">
        <v>56.216000000000001</v>
      </c>
      <c r="G61" s="14">
        <v>15.04</v>
      </c>
      <c r="H61" s="15">
        <f t="shared" si="5"/>
        <v>845.48863999999992</v>
      </c>
      <c r="I61" s="16">
        <f t="shared" si="1"/>
        <v>1096.6833149439999</v>
      </c>
    </row>
    <row r="62" spans="1:9" x14ac:dyDescent="0.3">
      <c r="A62" s="4"/>
      <c r="B62" s="36"/>
      <c r="C62" s="29" t="s">
        <v>137</v>
      </c>
      <c r="D62" s="25" t="s">
        <v>125</v>
      </c>
      <c r="E62" s="10"/>
      <c r="F62" s="17"/>
      <c r="G62" s="14"/>
      <c r="H62" s="15"/>
      <c r="I62" s="16"/>
    </row>
    <row r="63" spans="1:9" x14ac:dyDescent="0.3">
      <c r="A63" s="4" t="s">
        <v>7</v>
      </c>
      <c r="B63" s="36">
        <v>88489</v>
      </c>
      <c r="C63" s="42" t="s">
        <v>149</v>
      </c>
      <c r="D63" s="20" t="s">
        <v>30</v>
      </c>
      <c r="E63" s="10" t="s">
        <v>8</v>
      </c>
      <c r="F63" s="17">
        <v>262.92200000000003</v>
      </c>
      <c r="G63" s="14">
        <v>9.7100000000000009</v>
      </c>
      <c r="H63" s="15">
        <f t="shared" si="5"/>
        <v>2552.9726200000005</v>
      </c>
      <c r="I63" s="16">
        <f t="shared" si="1"/>
        <v>3311.4607854020005</v>
      </c>
    </row>
    <row r="64" spans="1:9" x14ac:dyDescent="0.3">
      <c r="A64" s="4"/>
      <c r="B64" s="9"/>
      <c r="C64" s="10"/>
      <c r="D64" s="2"/>
      <c r="E64" s="10"/>
      <c r="F64" s="17"/>
      <c r="G64" s="22" t="s">
        <v>47</v>
      </c>
      <c r="H64" s="23">
        <f>SUM(H53:H63)</f>
        <v>20172.925891499999</v>
      </c>
      <c r="I64" s="24">
        <f t="shared" si="1"/>
        <v>26166.302173864646</v>
      </c>
    </row>
    <row r="65" spans="1:9" x14ac:dyDescent="0.3">
      <c r="A65" s="4"/>
      <c r="B65" s="9"/>
      <c r="C65" s="29" t="s">
        <v>138</v>
      </c>
      <c r="D65" s="7" t="s">
        <v>33</v>
      </c>
      <c r="E65" s="10"/>
      <c r="F65" s="17"/>
      <c r="G65" s="14"/>
      <c r="H65" s="15"/>
      <c r="I65" s="16"/>
    </row>
    <row r="66" spans="1:9" x14ac:dyDescent="0.3">
      <c r="A66" s="4" t="s">
        <v>6</v>
      </c>
      <c r="B66" s="9" t="s">
        <v>35</v>
      </c>
      <c r="C66" s="42" t="s">
        <v>139</v>
      </c>
      <c r="D66" s="2" t="s">
        <v>34</v>
      </c>
      <c r="E66" s="12" t="s">
        <v>8</v>
      </c>
      <c r="F66" s="17">
        <v>234</v>
      </c>
      <c r="G66" s="14">
        <v>8.5299999999999994</v>
      </c>
      <c r="H66" s="15">
        <f t="shared" si="5"/>
        <v>1996.0199999999998</v>
      </c>
      <c r="I66" s="16">
        <f t="shared" si="1"/>
        <v>2589.0375419999996</v>
      </c>
    </row>
    <row r="67" spans="1:9" x14ac:dyDescent="0.3">
      <c r="A67" s="4"/>
      <c r="B67" s="2"/>
      <c r="C67" s="2"/>
      <c r="D67" s="2"/>
      <c r="E67" s="2"/>
      <c r="F67" s="2"/>
      <c r="G67" s="7" t="s">
        <v>47</v>
      </c>
      <c r="H67" s="23">
        <f>SUM(H66)</f>
        <v>1996.0199999999998</v>
      </c>
      <c r="I67" s="24">
        <f t="shared" si="1"/>
        <v>2589.0375419999996</v>
      </c>
    </row>
    <row r="68" spans="1:9" x14ac:dyDescent="0.3">
      <c r="A68" s="4"/>
      <c r="B68" s="2"/>
      <c r="C68" s="2"/>
      <c r="D68" s="46" t="s">
        <v>75</v>
      </c>
      <c r="E68" s="46"/>
      <c r="F68" s="46"/>
      <c r="G68" s="46"/>
      <c r="H68" s="23">
        <f>SUM(H67,H64,H50,H45,H42,H22,H16,H13)</f>
        <v>50741.557958174999</v>
      </c>
      <c r="I68" s="24">
        <f>H68*1.2971</f>
        <v>65816.874827548789</v>
      </c>
    </row>
    <row r="69" spans="1:9" x14ac:dyDescent="0.3">
      <c r="A69" s="41" t="s">
        <v>140</v>
      </c>
      <c r="B69" s="2"/>
      <c r="C69" s="2"/>
      <c r="D69" s="2"/>
      <c r="E69" s="2"/>
      <c r="F69" s="2"/>
      <c r="G69" s="7"/>
      <c r="H69" s="23"/>
      <c r="I69" s="24"/>
    </row>
    <row r="70" spans="1:9" x14ac:dyDescent="0.3">
      <c r="A70" s="4"/>
      <c r="B70" s="2"/>
      <c r="C70" s="2"/>
      <c r="D70" s="2"/>
      <c r="E70" s="2"/>
      <c r="F70" s="2"/>
      <c r="G70" s="7"/>
      <c r="H70" s="23"/>
      <c r="I70" s="24"/>
    </row>
    <row r="71" spans="1:9" x14ac:dyDescent="0.3">
      <c r="A71" s="4"/>
      <c r="B71" s="2"/>
      <c r="C71" s="2"/>
      <c r="D71" s="2"/>
      <c r="E71" s="2"/>
      <c r="F71" s="2"/>
      <c r="G71" s="2"/>
      <c r="H71" s="2"/>
      <c r="I71" s="3"/>
    </row>
    <row r="72" spans="1:9" x14ac:dyDescent="0.3">
      <c r="A72" s="4"/>
      <c r="B72" s="2"/>
      <c r="C72" s="2"/>
      <c r="D72" s="6" t="s">
        <v>150</v>
      </c>
      <c r="E72" s="2"/>
      <c r="F72" s="2"/>
      <c r="G72" s="2"/>
      <c r="H72" s="2"/>
      <c r="I72" s="3"/>
    </row>
    <row r="73" spans="1:9" x14ac:dyDescent="0.3">
      <c r="A73" s="4"/>
      <c r="B73" s="2"/>
      <c r="C73" s="2"/>
      <c r="D73" s="2"/>
      <c r="E73" s="2"/>
      <c r="F73" s="2"/>
      <c r="G73" s="2"/>
      <c r="H73" s="2"/>
      <c r="I73" s="3"/>
    </row>
    <row r="74" spans="1:9" x14ac:dyDescent="0.3">
      <c r="A74" s="4"/>
      <c r="B74" s="2"/>
      <c r="C74" s="2"/>
      <c r="D74" s="2"/>
      <c r="E74" s="2"/>
      <c r="F74" s="2"/>
      <c r="G74" s="49" t="s">
        <v>151</v>
      </c>
      <c r="H74" s="48"/>
      <c r="I74" s="50"/>
    </row>
    <row r="75" spans="1:9" x14ac:dyDescent="0.3">
      <c r="A75" s="4"/>
      <c r="B75" s="2"/>
      <c r="C75" s="2"/>
      <c r="D75" s="2"/>
      <c r="E75" s="2"/>
      <c r="F75" s="2"/>
      <c r="G75" s="2"/>
      <c r="H75" s="2"/>
      <c r="I75" s="3"/>
    </row>
    <row r="76" spans="1:9" x14ac:dyDescent="0.3">
      <c r="A76" s="4"/>
      <c r="B76" s="2"/>
      <c r="C76" s="2"/>
      <c r="D76" s="2"/>
      <c r="E76" s="2"/>
      <c r="F76" s="2"/>
      <c r="G76" s="2"/>
      <c r="H76" s="2"/>
      <c r="I76" s="3"/>
    </row>
    <row r="77" spans="1:9" x14ac:dyDescent="0.3">
      <c r="A77" s="4"/>
      <c r="B77" s="2"/>
      <c r="C77" s="2"/>
      <c r="D77" s="10" t="s">
        <v>76</v>
      </c>
      <c r="E77" s="2"/>
      <c r="F77" s="2"/>
      <c r="G77" s="2"/>
      <c r="H77" s="2"/>
      <c r="I77" s="3"/>
    </row>
    <row r="78" spans="1:9" x14ac:dyDescent="0.3">
      <c r="A78" s="4"/>
      <c r="B78" s="2"/>
      <c r="C78" s="2"/>
      <c r="D78" s="10" t="s">
        <v>77</v>
      </c>
      <c r="E78" s="2"/>
      <c r="F78" s="2"/>
      <c r="G78" s="2"/>
      <c r="H78" s="2"/>
      <c r="I78" s="3"/>
    </row>
    <row r="79" spans="1:9" x14ac:dyDescent="0.3">
      <c r="A79" s="4"/>
      <c r="B79" s="2"/>
      <c r="C79" s="2"/>
      <c r="D79" s="10" t="s">
        <v>78</v>
      </c>
      <c r="E79" s="2"/>
      <c r="F79" s="2"/>
      <c r="G79" s="2"/>
      <c r="H79" s="2"/>
      <c r="I79" s="3"/>
    </row>
    <row r="80" spans="1:9" x14ac:dyDescent="0.3">
      <c r="A80" s="4"/>
      <c r="B80" s="2"/>
      <c r="C80" s="2"/>
      <c r="D80" s="12"/>
      <c r="E80" s="2"/>
      <c r="F80" s="2"/>
      <c r="G80" s="2"/>
      <c r="H80" s="2"/>
      <c r="I80" s="3"/>
    </row>
    <row r="81" spans="1:9" x14ac:dyDescent="0.3">
      <c r="A81" s="4"/>
      <c r="B81" s="2"/>
      <c r="C81" s="2"/>
      <c r="D81" s="2"/>
      <c r="E81" s="2"/>
      <c r="F81" s="2"/>
      <c r="G81" s="2"/>
      <c r="H81" s="2"/>
      <c r="I81" s="3"/>
    </row>
    <row r="82" spans="1:9" x14ac:dyDescent="0.3">
      <c r="A82" s="4"/>
      <c r="B82" s="2"/>
      <c r="C82" s="2"/>
      <c r="D82" s="2"/>
      <c r="E82" s="2"/>
      <c r="F82" s="2"/>
      <c r="G82" s="2"/>
      <c r="H82" s="2"/>
      <c r="I82" s="3"/>
    </row>
    <row r="83" spans="1:9" x14ac:dyDescent="0.3">
      <c r="A83" s="4"/>
      <c r="B83" s="2"/>
      <c r="C83" s="2"/>
      <c r="D83" s="2"/>
      <c r="E83" s="2"/>
      <c r="F83" s="2"/>
      <c r="G83" s="2"/>
      <c r="H83" s="2"/>
      <c r="I83" s="3"/>
    </row>
    <row r="84" spans="1:9" x14ac:dyDescent="0.3">
      <c r="A84" s="4"/>
      <c r="B84" s="2"/>
      <c r="C84" s="2"/>
      <c r="D84" s="10" t="s">
        <v>79</v>
      </c>
      <c r="E84" s="2"/>
      <c r="F84" s="2"/>
      <c r="G84" s="2"/>
      <c r="H84" s="2"/>
      <c r="I84" s="3"/>
    </row>
    <row r="85" spans="1:9" ht="15" thickBot="1" x14ac:dyDescent="0.35">
      <c r="A85" s="37"/>
      <c r="B85" s="38"/>
      <c r="C85" s="38"/>
      <c r="D85" s="39" t="s">
        <v>80</v>
      </c>
      <c r="E85" s="38"/>
      <c r="F85" s="38"/>
      <c r="G85" s="38"/>
      <c r="H85" s="38"/>
      <c r="I85" s="40"/>
    </row>
    <row r="86" spans="1:9" x14ac:dyDescent="0.3">
      <c r="A86" s="2"/>
      <c r="B86" s="2"/>
      <c r="C86" s="2"/>
      <c r="D86" s="2"/>
      <c r="E86" s="2"/>
    </row>
    <row r="87" spans="1:9" x14ac:dyDescent="0.3">
      <c r="A87" s="2"/>
      <c r="B87" s="2"/>
      <c r="C87" s="2"/>
      <c r="D87" s="2"/>
      <c r="E87" s="2"/>
    </row>
    <row r="88" spans="1:9" x14ac:dyDescent="0.3">
      <c r="A88" s="2"/>
      <c r="B88" s="2"/>
      <c r="C88" s="2"/>
      <c r="D88" s="2"/>
      <c r="E88" s="2"/>
    </row>
    <row r="89" spans="1:9" x14ac:dyDescent="0.3">
      <c r="A89" s="2"/>
      <c r="B89" s="2"/>
      <c r="C89" s="2"/>
      <c r="D89" s="2"/>
      <c r="E89" s="2"/>
    </row>
    <row r="90" spans="1:9" x14ac:dyDescent="0.3">
      <c r="A90" s="2"/>
      <c r="B90" s="2"/>
      <c r="C90" s="2"/>
      <c r="D90" s="2"/>
      <c r="E90" s="2"/>
    </row>
  </sheetData>
  <mergeCells count="5">
    <mergeCell ref="A3:D3"/>
    <mergeCell ref="D68:G68"/>
    <mergeCell ref="G74:I74"/>
    <mergeCell ref="A1:I1"/>
    <mergeCell ref="A2:I2"/>
  </mergeCells>
  <printOptions horizontalCentered="1" gridLines="1"/>
  <pageMargins left="0.51181102362204722" right="0.51181102362204722" top="1.3779527559055118" bottom="0.78740157480314965" header="0.11811023622047245" footer="0.31496062992125984"/>
  <pageSetup paperSize="9" scale="60" fitToHeight="0" orientation="portrait" horizontalDpi="0" verticalDpi="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Zefiro</dc:creator>
  <cp:lastModifiedBy>João Zefiro</cp:lastModifiedBy>
  <cp:lastPrinted>2017-11-21T10:11:53Z</cp:lastPrinted>
  <dcterms:created xsi:type="dcterms:W3CDTF">2017-07-18T15:59:18Z</dcterms:created>
  <dcterms:modified xsi:type="dcterms:W3CDTF">2017-11-21T12:44:15Z</dcterms:modified>
</cp:coreProperties>
</file>