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CEI - DONA MARIA BRUDER CAMARGO\"/>
    </mc:Choice>
  </mc:AlternateContent>
  <bookViews>
    <workbookView xWindow="0" yWindow="0" windowWidth="23040" windowHeight="10428" xr2:uid="{00000000-000D-0000-FFFF-FFFF00000000}"/>
  </bookViews>
  <sheets>
    <sheet name="Planilh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H55" i="1" l="1"/>
  <c r="I55" i="1" s="1"/>
  <c r="H56" i="1" l="1"/>
  <c r="I56" i="1" s="1"/>
  <c r="H44" i="1" l="1"/>
  <c r="I44" i="1" s="1"/>
  <c r="H43" i="1" l="1"/>
  <c r="I43" i="1" s="1"/>
  <c r="H42" i="1"/>
  <c r="I42" i="1" s="1"/>
  <c r="H41" i="1"/>
  <c r="I41" i="1" s="1"/>
  <c r="H40" i="1"/>
  <c r="H59" i="1"/>
  <c r="H60" i="1"/>
  <c r="I60" i="1" s="1"/>
  <c r="I59" i="1" l="1"/>
  <c r="H61" i="1"/>
  <c r="I61" i="1" s="1"/>
  <c r="I40" i="1"/>
  <c r="H45" i="1"/>
  <c r="I45" i="1" s="1"/>
  <c r="H10" i="1"/>
  <c r="I10" i="1" s="1"/>
  <c r="H75" i="1" l="1"/>
  <c r="I75" i="1" s="1"/>
  <c r="H81" i="1"/>
  <c r="I81" i="1" s="1"/>
  <c r="H52" i="1" l="1"/>
  <c r="H51" i="1"/>
  <c r="H86" i="1"/>
  <c r="I86" i="1" s="1"/>
  <c r="H78" i="1"/>
  <c r="I78" i="1" s="1"/>
  <c r="H73" i="1"/>
  <c r="H74" i="1"/>
  <c r="I74" i="1" s="1"/>
  <c r="H76" i="1"/>
  <c r="I76" i="1" s="1"/>
  <c r="H79" i="1"/>
  <c r="H80" i="1"/>
  <c r="H82" i="1"/>
  <c r="H83" i="1"/>
  <c r="H84" i="1"/>
  <c r="H72" i="1"/>
  <c r="I72" i="1" s="1"/>
  <c r="H66" i="1"/>
  <c r="I66" i="1" s="1"/>
  <c r="H53" i="1" l="1"/>
  <c r="I53" i="1" s="1"/>
  <c r="H87" i="1"/>
  <c r="I73" i="1"/>
  <c r="H65" i="1"/>
  <c r="I65" i="1" s="1"/>
  <c r="H36" i="1"/>
  <c r="I36" i="1" s="1"/>
  <c r="H48" i="1" l="1"/>
  <c r="I48" i="1" s="1"/>
  <c r="H47" i="1"/>
  <c r="H49" i="1" l="1"/>
  <c r="I47" i="1"/>
  <c r="H16" i="1"/>
  <c r="I16" i="1" s="1"/>
  <c r="H15" i="1"/>
  <c r="I15" i="1" s="1"/>
  <c r="H14" i="1"/>
  <c r="I14" i="1" s="1"/>
  <c r="I49" i="1" l="1"/>
  <c r="I52" i="1"/>
  <c r="I51" i="1"/>
  <c r="H9" i="1"/>
  <c r="I9" i="1" s="1"/>
  <c r="H11" i="1"/>
  <c r="I11" i="1" s="1"/>
  <c r="H20" i="1" l="1"/>
  <c r="H21" i="1"/>
  <c r="I21" i="1" s="1"/>
  <c r="H22" i="1"/>
  <c r="I22" i="1" s="1"/>
  <c r="H23" i="1"/>
  <c r="I23" i="1" s="1"/>
  <c r="H26" i="1"/>
  <c r="I26" i="1" s="1"/>
  <c r="H28" i="1"/>
  <c r="I28" i="1" s="1"/>
  <c r="H29" i="1"/>
  <c r="I29" i="1" s="1"/>
  <c r="H30" i="1"/>
  <c r="I30" i="1" s="1"/>
  <c r="H31" i="1"/>
  <c r="I31" i="1" s="1"/>
  <c r="H32" i="1"/>
  <c r="I32" i="1" s="1"/>
  <c r="H35" i="1"/>
  <c r="H67" i="1"/>
  <c r="I67" i="1" s="1"/>
  <c r="H68" i="1"/>
  <c r="I68" i="1" s="1"/>
  <c r="H63" i="1"/>
  <c r="H64" i="1"/>
  <c r="I64" i="1" s="1"/>
  <c r="I79" i="1"/>
  <c r="I80" i="1"/>
  <c r="I82" i="1"/>
  <c r="I83" i="1"/>
  <c r="I84" i="1"/>
  <c r="H89" i="1"/>
  <c r="I89" i="1" s="1"/>
  <c r="H12" i="1"/>
  <c r="I12" i="1" s="1"/>
  <c r="H13" i="1"/>
  <c r="I13" i="1" s="1"/>
  <c r="H8" i="1"/>
  <c r="I63" i="1" l="1"/>
  <c r="H69" i="1"/>
  <c r="H24" i="1"/>
  <c r="I35" i="1"/>
  <c r="H37" i="1"/>
  <c r="I37" i="1" s="1"/>
  <c r="I20" i="1"/>
  <c r="I8" i="1"/>
  <c r="H17" i="1"/>
  <c r="H33" i="1"/>
  <c r="I33" i="1" s="1"/>
  <c r="H90" i="1"/>
  <c r="I87" i="1"/>
  <c r="I90" i="1" l="1"/>
  <c r="H91" i="1"/>
  <c r="I91" i="1" s="1"/>
  <c r="I17" i="1"/>
  <c r="I24" i="1"/>
</calcChain>
</file>

<file path=xl/sharedStrings.xml><?xml version="1.0" encoding="utf-8"?>
<sst xmlns="http://schemas.openxmlformats.org/spreadsheetml/2006/main" count="317" uniqueCount="202">
  <si>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</si>
  <si>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</si>
  <si>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</si>
  <si>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</si>
  <si>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</si>
  <si>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73802/1</t>
  </si>
  <si>
    <t>CPOS</t>
  </si>
  <si>
    <t>SINAPI</t>
  </si>
  <si>
    <t>M²</t>
  </si>
  <si>
    <t>M³</t>
  </si>
  <si>
    <t>REPAROS DE ALVENARIA</t>
  </si>
  <si>
    <t xml:space="preserve">REPARO DE TRINCAS RASAS ATÉ 5,0 MM </t>
  </si>
  <si>
    <t>CHAPISCO 1:3</t>
  </si>
  <si>
    <t>REBOCO</t>
  </si>
  <si>
    <t>AÇO CA-50 6,3MM</t>
  </si>
  <si>
    <t>33.01.280</t>
  </si>
  <si>
    <t>17.02.220</t>
  </si>
  <si>
    <t>M</t>
  </si>
  <si>
    <t>KG</t>
  </si>
  <si>
    <t>ESQUADRIAS</t>
  </si>
  <si>
    <t>RETIRADA DE PORTA DE MADEIRA</t>
  </si>
  <si>
    <t>04.08.020</t>
  </si>
  <si>
    <t>UND</t>
  </si>
  <si>
    <t>CARPINTEIRO DE ESQUADRIA COM ENCARGOS COMPLEMENTARES</t>
  </si>
  <si>
    <t>SERVENTE COM ENCARGOS COMPLEMENTARES</t>
  </si>
  <si>
    <t>DOBRADICA EM ACO/FERRO, 3 1/2" X  3", E= 1,9  A 2 MM, COM ANEL,  CROMADO OU ZINCADO, TAMPA BOLA, COM PARAFUSOS</t>
  </si>
  <si>
    <t>PARAFUSO ROSCA SOBERBA ZINCADO CABECA CHATA FENDA SIMPLES 3,5 X 25 MM (1 ")</t>
  </si>
  <si>
    <t>FOLHA DE PORTA LISA COMUM 80 X 210 CM</t>
  </si>
  <si>
    <t>23.20.330</t>
  </si>
  <si>
    <t>H</t>
  </si>
  <si>
    <t>CJ</t>
  </si>
  <si>
    <t>COBERTURA</t>
  </si>
  <si>
    <t>LIMPEZA DE CALHA</t>
  </si>
  <si>
    <t>FDE</t>
  </si>
  <si>
    <t>PAREDES</t>
  </si>
  <si>
    <t xml:space="preserve">REVESTIMENTO CERÂMICO PARA PAREDES INTERNAS COM PLACAS TIPO GRÊS OU SEMI-GRÊS DE DIMENSÕES 20X20 CM </t>
  </si>
  <si>
    <t>PISOS</t>
  </si>
  <si>
    <t>PISO CERÂMICO ESMALTADO PEI-5 RESISTÊNCIA QUÍMICA B</t>
  </si>
  <si>
    <t>RODAPÉ CERÂMICO ESMALTADO PEI-4 RESISTÊNCIA QUÍMICA A</t>
  </si>
  <si>
    <t>18.06.090</t>
  </si>
  <si>
    <t>18.06.030</t>
  </si>
  <si>
    <t>PINTURA</t>
  </si>
  <si>
    <t>EXTERNA</t>
  </si>
  <si>
    <t>APLICAÇÃO MANUAL DE FUNDO SELADOR ACRÍLICO EM PAREDES EXTERNAS DE CASAS.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</si>
  <si>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</si>
  <si>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</si>
  <si>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</si>
  <si>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ESMALTE EM SUPERFÍCIE DE METÁLICA</t>
  </si>
  <si>
    <t>ESMALTE EM SUPERFÍCIE DE MADEIRA</t>
  </si>
  <si>
    <t>LIMPEZA</t>
  </si>
  <si>
    <t>LIMPEZA DE FINAL DE OBRA</t>
  </si>
  <si>
    <t xml:space="preserve"> 55.01.020</t>
  </si>
  <si>
    <t>73924/3</t>
  </si>
  <si>
    <t>74065/1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</si>
  <si>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</si>
  <si>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</si>
  <si>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</si>
  <si>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</si>
  <si>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</si>
  <si>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</si>
  <si>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</si>
  <si>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</si>
  <si>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</si>
  <si>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</si>
  <si>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1.1.3</t>
  </si>
  <si>
    <t>SUBTOTAL</t>
  </si>
  <si>
    <t>2.0</t>
  </si>
  <si>
    <t>2.1</t>
  </si>
  <si>
    <t>4.0</t>
  </si>
  <si>
    <t>4.2</t>
  </si>
  <si>
    <t>5.0</t>
  </si>
  <si>
    <t>5.1</t>
  </si>
  <si>
    <t>6.0</t>
  </si>
  <si>
    <t>6.1</t>
  </si>
  <si>
    <t>8.0</t>
  </si>
  <si>
    <t>8.1</t>
  </si>
  <si>
    <t>08.82.055</t>
  </si>
  <si>
    <t>07.80.035</t>
  </si>
  <si>
    <t>LIMPEZA DE TELHADO</t>
  </si>
  <si>
    <t>DEMOLIÇÃO DE CONCRETO SIMPLES</t>
  </si>
  <si>
    <t>LASTRO DE CONCRETO ESP = 5 CM</t>
  </si>
  <si>
    <t>COMPACTAÇÃO MANUAL DE SOLO</t>
  </si>
  <si>
    <t>03.01.020</t>
  </si>
  <si>
    <t>EMBOÇO, PARA RECEBIMENTO DE CERÂMICA, EM ARGAMASSA TRAÇO 1:2:8</t>
  </si>
  <si>
    <t>7.0</t>
  </si>
  <si>
    <t>7.1</t>
  </si>
  <si>
    <t>1.1.4</t>
  </si>
  <si>
    <t>ALVENARIA</t>
  </si>
  <si>
    <t>2.1.1</t>
  </si>
  <si>
    <t>2.1.2</t>
  </si>
  <si>
    <t>2.1.3</t>
  </si>
  <si>
    <t>2.1.4</t>
  </si>
  <si>
    <t>3.0</t>
  </si>
  <si>
    <t>73964/6</t>
  </si>
  <si>
    <t>3.1</t>
  </si>
  <si>
    <t>3.2</t>
  </si>
  <si>
    <t>4.1</t>
  </si>
  <si>
    <t>7.2</t>
  </si>
  <si>
    <t>APLICAÇÃO MANUAL DE PINTURA COM TINTA LÁTEX PVA EM PAREDES, DUAS DEMÃOS.</t>
  </si>
  <si>
    <t>APLICAÇÃO MANUAL DE PINTURA COM TINTA LÁTEX PVA EM TETOS, DUAS DEMÃOS.</t>
  </si>
  <si>
    <t>INSTALAÇÃO DE PORTA DE MADEIRA 80 X 210 CM NOVA</t>
  </si>
  <si>
    <t>QUANT.</t>
  </si>
  <si>
    <t>VALOR</t>
  </si>
  <si>
    <t xml:space="preserve">PINTURA DE SUPERFICIE COM TINTA GRAFITE </t>
  </si>
  <si>
    <t>TOTAL GERAL</t>
  </si>
  <si>
    <t xml:space="preserve">FONTE: TABELA SINAPI 04/2017, CPOS 169 e FDE </t>
  </si>
  <si>
    <t>JOÃO ZEFIRO JUNIO</t>
  </si>
  <si>
    <t>ENGENHEIRO RESPONSAVEL</t>
  </si>
  <si>
    <t>CREA: 5069488152</t>
  </si>
  <si>
    <t>CRISTIANO SALMEIRÃO</t>
  </si>
  <si>
    <t>PREFEITO MUNICIPAL</t>
  </si>
  <si>
    <t>1.1.5</t>
  </si>
  <si>
    <t>TRANSPORTE DE ENTULHO COM CAMINHÃO BASCULANTE 6M³, RODOVIA PAVIMENTADA, DMT 0,5 KM Á 1,0KM</t>
  </si>
  <si>
    <t>CARGA E DESCARGA DE CAMINHÃO BASCULANTE, 6M³</t>
  </si>
  <si>
    <t>1.1.6</t>
  </si>
  <si>
    <t>1.1.7</t>
  </si>
  <si>
    <t>PLACA DE OBRA</t>
  </si>
  <si>
    <t>74209/1</t>
  </si>
  <si>
    <t>1.2</t>
  </si>
  <si>
    <t>DEMOLIÇÃO MANUAL DE PISO GRANILITE, INCLUINDO A BASE</t>
  </si>
  <si>
    <t>13.50.002</t>
  </si>
  <si>
    <t>REMOÇAO DE RAIZES (DESTOCA) REMANESCENTE DE TRONCO DE ÁRVORE</t>
  </si>
  <si>
    <t>01.01.040</t>
  </si>
  <si>
    <t>3.2.1</t>
  </si>
  <si>
    <t>3.2.2</t>
  </si>
  <si>
    <t>3.2.3</t>
  </si>
  <si>
    <t>3.2.4</t>
  </si>
  <si>
    <t>3.2.5</t>
  </si>
  <si>
    <t>04.17.020</t>
  </si>
  <si>
    <t>REMOÇÃO DE APARELHOS DE ILUMINAÇÃO</t>
  </si>
  <si>
    <t>41.20.020</t>
  </si>
  <si>
    <t>RECOLOCAÇÃO DE APARELHOS DE ILUMINAÇÃO</t>
  </si>
  <si>
    <t>FORRO</t>
  </si>
  <si>
    <t>22.03.040</t>
  </si>
  <si>
    <t>PLACA DE FORRO DE PVC</t>
  </si>
  <si>
    <t>RETIRADA DE FORRO DE PVC EM LAMINAS</t>
  </si>
  <si>
    <t>10.60.005</t>
  </si>
  <si>
    <t>6.2</t>
  </si>
  <si>
    <t>CONTRAPISO EM ARGAMASSA TRAÇO 1:4 (CIMENTO E AREIA), PREPARO MECÂNICO COM BETONEIRA 400 L, APLICADO EM ÁREAS SECAS SOBRE LAJE, ADERIDO, ESPESSURA 2CM</t>
  </si>
  <si>
    <t>PISO EM GRANILITE, MARMORITE OU GRANITINA, AGREGADO COR PRETO, CINZA, PALHA OU BRANCO, E=  *8* MM (INCLUSO EXECUCAO)</t>
  </si>
  <si>
    <t>REMOÇÃO DE OLEO,ESMALTE,LATEX/ACRILICO EM PAREDES COM LIXAMENTO</t>
  </si>
  <si>
    <t>15.50.002</t>
  </si>
  <si>
    <t>MURO</t>
  </si>
  <si>
    <t>9.0</t>
  </si>
  <si>
    <t>9.1</t>
  </si>
  <si>
    <t>OBRA: REFORMA CENTRO DE EDUCAÇÃO INFANTIL - DONA MARIA BRUDER CAMARGO</t>
  </si>
  <si>
    <t>LOCAL: AVENIDA BENJAMIN LOT N° 180 - CONJ. HAB. JOÃO CREVELARO</t>
  </si>
  <si>
    <t>APLICAÇÃO DE ESMALTE EM SUPERFICIE</t>
  </si>
  <si>
    <t>15.80.044</t>
  </si>
  <si>
    <t>JUNTAS DE DILATACAO EM CHAPA DE COBRE N 26</t>
  </si>
  <si>
    <t>11.04.001</t>
  </si>
  <si>
    <t>1.1.8</t>
  </si>
  <si>
    <t xml:space="preserve">04.50.001
</t>
  </si>
  <si>
    <t>DEMOLIÇÃO DE ALVENARIA</t>
  </si>
  <si>
    <t>04.11.020</t>
  </si>
  <si>
    <t>9.1.1</t>
  </si>
  <si>
    <t>RETIRADA DE APARELHOS SANIITARIOS INCLUSIVE ACESSÓRIOS</t>
  </si>
  <si>
    <t>44.20.060</t>
  </si>
  <si>
    <t>9.1.2</t>
  </si>
  <si>
    <t>RECOLOCAÇÃO DE APARELHOS SANITÁRIOS INCLUSIVE ACESSÓRIOS</t>
  </si>
  <si>
    <t xml:space="preserve">RETIRADA DE LAVATÓRIO </t>
  </si>
  <si>
    <t>RECOLOCAÇÃO DE LAVATÓRIO</t>
  </si>
  <si>
    <t xml:space="preserve">INSTALAÇÕES HIDROSSANITARIAS </t>
  </si>
  <si>
    <t>LOUÇA</t>
  </si>
  <si>
    <t>44.01.600</t>
  </si>
  <si>
    <t>PIA COM CUBA SIMPLES EM MÁRMORE, LINHA COMERCIAL</t>
  </si>
  <si>
    <t>JUNTAS DE DILATAÇÃO E IMPERMEABILIZAÇÃO</t>
  </si>
  <si>
    <t>10.0</t>
  </si>
  <si>
    <t>10.1</t>
  </si>
  <si>
    <t>INSTALAÇÕES ELÉTRICAS</t>
  </si>
  <si>
    <t>5.1.1</t>
  </si>
  <si>
    <t>5.1.2</t>
  </si>
  <si>
    <t>5.1.3</t>
  </si>
  <si>
    <t>5.1.4</t>
  </si>
  <si>
    <t>5.1.5</t>
  </si>
  <si>
    <t>10.2</t>
  </si>
  <si>
    <t>10.3</t>
  </si>
  <si>
    <t>11.0</t>
  </si>
  <si>
    <t>11.1</t>
  </si>
  <si>
    <t>REVESTIMENTOS: TETO E PAREDE</t>
  </si>
  <si>
    <t>10.4</t>
  </si>
  <si>
    <t>10.6</t>
  </si>
  <si>
    <t>11.1.1</t>
  </si>
  <si>
    <t>11.1.2</t>
  </si>
  <si>
    <t>11.1.3</t>
  </si>
  <si>
    <t>11.1.4</t>
  </si>
  <si>
    <t>11.1.5</t>
  </si>
  <si>
    <t>11.2</t>
  </si>
  <si>
    <t>11.2.1</t>
  </si>
  <si>
    <t>11.2.2</t>
  </si>
  <si>
    <t>11.2.4</t>
  </si>
  <si>
    <t>11.2.5</t>
  </si>
  <si>
    <t>11.2.6</t>
  </si>
  <si>
    <t>11.2.7</t>
  </si>
  <si>
    <t>11.3</t>
  </si>
  <si>
    <t>11.3.1</t>
  </si>
  <si>
    <t>12.0</t>
  </si>
  <si>
    <t>12.1</t>
  </si>
  <si>
    <t>BIRIGUI 10 DE OUTUBRO DE 2017</t>
  </si>
  <si>
    <t xml:space="preserve"> </t>
  </si>
  <si>
    <t>VALOR GERAL: CENTO E SESSENTA E DOIS MIL, TREZENTOS E SESSENTA E UM REAIS E DEZESSETE CENTAVOS</t>
  </si>
  <si>
    <t>10.5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</si>
</sst>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 applyAlignment="1">
      <alignment wrapText="1"/>
    </xf>
    <xf numFmtId="44" fontId="3" fillId="0" borderId="0" xfId="1" applyFont="1" applyBorder="1"/>
    <xf numFmtId="44" fontId="3" fillId="0" borderId="0" xfId="0" applyNumberFormat="1" applyFont="1" applyBorder="1"/>
    <xf numFmtId="44" fontId="3" fillId="0" borderId="5" xfId="0" applyNumberFormat="1" applyFont="1" applyBorder="1"/>
    <xf numFmtId="0" fontId="3" fillId="0" borderId="0" xfId="0" applyFont="1" applyFill="1" applyBorder="1"/>
    <xf numFmtId="44" fontId="3" fillId="0" borderId="0" xfId="1" applyFont="1" applyBorder="1" applyAlignment="1">
      <alignment wrapText="1"/>
    </xf>
    <xf numFmtId="0" fontId="3" fillId="0" borderId="4" xfId="0" applyFont="1" applyBorder="1" applyAlignment="1">
      <alignment vertical="top"/>
    </xf>
    <xf numFmtId="3" fontId="4" fillId="0" borderId="0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44" fontId="3" fillId="0" borderId="0" xfId="1" applyFont="1" applyBorder="1" applyAlignment="1">
      <alignment vertical="top"/>
    </xf>
    <xf numFmtId="2" fontId="3" fillId="0" borderId="0" xfId="0" applyNumberFormat="1" applyFont="1" applyBorder="1"/>
    <xf numFmtId="0" fontId="3" fillId="0" borderId="4" xfId="0" applyFont="1" applyFill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44" fontId="2" fillId="0" borderId="0" xfId="1" applyFont="1" applyBorder="1"/>
    <xf numFmtId="44" fontId="2" fillId="0" borderId="0" xfId="0" applyNumberFormat="1" applyFont="1" applyBorder="1"/>
    <xf numFmtId="44" fontId="2" fillId="0" borderId="5" xfId="0" applyNumberFormat="1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44" fontId="2" fillId="0" borderId="0" xfId="1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3" fillId="0" borderId="6" xfId="0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3"/>
  <sheetViews>
    <sheetView tabSelected="1" topLeftCell="A28" workbookViewId="0">
      <selection activeCell="D75" sqref="D75"/>
    </sheetView>
  </sheetViews>
  <sheetFormatPr defaultRowHeight="14.4" x14ac:dyDescent="0.3"/>
  <cols>
    <col min="1" max="1" width="8.109375" style="1" customWidth="1"/>
    <col min="2" max="2" width="8.88671875" style="1"/>
    <col min="3" max="3" width="6.109375" style="1" bestFit="1" customWidth="1"/>
    <col min="4" max="4" width="78.5546875" style="1" bestFit="1" customWidth="1"/>
    <col min="5" max="5" width="4.88671875" style="1" bestFit="1" customWidth="1"/>
    <col min="6" max="6" width="11.44140625" style="1" bestFit="1" customWidth="1"/>
    <col min="7" max="7" width="11.33203125" style="1" customWidth="1"/>
    <col min="8" max="8" width="13.5546875" style="1" hidden="1" customWidth="1"/>
    <col min="9" max="9" width="14.33203125" style="1" bestFit="1" customWidth="1"/>
    <col min="10" max="16384" width="8.88671875" style="1"/>
  </cols>
  <sheetData>
    <row r="1" spans="1:9" x14ac:dyDescent="0.3">
      <c r="A1" s="51" t="s">
        <v>145</v>
      </c>
      <c r="B1" s="52"/>
      <c r="C1" s="52"/>
      <c r="D1" s="52"/>
      <c r="E1" s="52"/>
      <c r="F1" s="52"/>
      <c r="G1" s="52"/>
      <c r="H1" s="52"/>
      <c r="I1" s="53"/>
    </row>
    <row r="2" spans="1:9" x14ac:dyDescent="0.3">
      <c r="A2" s="54" t="s">
        <v>146</v>
      </c>
      <c r="B2" s="55"/>
      <c r="C2" s="55"/>
      <c r="D2" s="55"/>
      <c r="E2" s="55"/>
      <c r="F2" s="55"/>
      <c r="G2" s="55"/>
      <c r="H2" s="55"/>
      <c r="I2" s="56"/>
    </row>
    <row r="3" spans="1:9" x14ac:dyDescent="0.3">
      <c r="A3" s="57"/>
      <c r="B3" s="49"/>
      <c r="C3" s="49"/>
      <c r="D3" s="49"/>
      <c r="E3" s="2"/>
      <c r="F3" s="2"/>
      <c r="G3" s="2"/>
      <c r="H3" s="2"/>
      <c r="I3" s="3"/>
    </row>
    <row r="4" spans="1:9" x14ac:dyDescent="0.3">
      <c r="A4" s="4"/>
      <c r="B4" s="2"/>
      <c r="C4" s="2"/>
      <c r="D4" s="2"/>
      <c r="E4" s="2"/>
      <c r="F4" s="2"/>
      <c r="G4" s="2"/>
      <c r="H4" s="2"/>
      <c r="I4" s="3"/>
    </row>
    <row r="5" spans="1:9" x14ac:dyDescent="0.3">
      <c r="A5" s="5" t="s">
        <v>54</v>
      </c>
      <c r="B5" s="6" t="s">
        <v>55</v>
      </c>
      <c r="C5" s="7" t="s">
        <v>56</v>
      </c>
      <c r="D5" s="6" t="s">
        <v>59</v>
      </c>
      <c r="E5" s="7" t="s">
        <v>22</v>
      </c>
      <c r="F5" s="7" t="s">
        <v>101</v>
      </c>
      <c r="G5" s="6" t="s">
        <v>57</v>
      </c>
      <c r="H5" s="7" t="s">
        <v>102</v>
      </c>
      <c r="I5" s="8" t="s">
        <v>58</v>
      </c>
    </row>
    <row r="6" spans="1:9" x14ac:dyDescent="0.3">
      <c r="A6" s="4"/>
      <c r="B6" s="9"/>
      <c r="C6" s="7" t="s">
        <v>60</v>
      </c>
      <c r="D6" s="6" t="s">
        <v>3</v>
      </c>
      <c r="E6" s="10"/>
      <c r="F6" s="2"/>
      <c r="G6" s="2"/>
      <c r="H6" s="2"/>
      <c r="I6" s="3"/>
    </row>
    <row r="7" spans="1:9" x14ac:dyDescent="0.3">
      <c r="A7" s="4"/>
      <c r="B7" s="9"/>
      <c r="C7" s="7" t="s">
        <v>61</v>
      </c>
      <c r="D7" s="6" t="s">
        <v>0</v>
      </c>
      <c r="E7" s="7"/>
      <c r="F7" s="6"/>
      <c r="G7" s="2"/>
      <c r="H7" s="2"/>
      <c r="I7" s="3"/>
    </row>
    <row r="8" spans="1:9" x14ac:dyDescent="0.3">
      <c r="A8" s="4" t="s">
        <v>6</v>
      </c>
      <c r="B8" s="11" t="s">
        <v>4</v>
      </c>
      <c r="C8" s="12" t="s">
        <v>62</v>
      </c>
      <c r="D8" s="2" t="s">
        <v>1</v>
      </c>
      <c r="E8" s="10" t="s">
        <v>8</v>
      </c>
      <c r="F8" s="13">
        <v>199.85769999999999</v>
      </c>
      <c r="G8" s="14">
        <v>7.31</v>
      </c>
      <c r="H8" s="15">
        <f>F8*G8</f>
        <v>1460.9597869999998</v>
      </c>
      <c r="I8" s="16">
        <f>H8*1.2971</f>
        <v>1895.0109397176996</v>
      </c>
    </row>
    <row r="9" spans="1:9" x14ac:dyDescent="0.3">
      <c r="A9" s="4" t="s">
        <v>33</v>
      </c>
      <c r="B9" s="11" t="s">
        <v>120</v>
      </c>
      <c r="C9" s="12" t="s">
        <v>63</v>
      </c>
      <c r="D9" s="17" t="s">
        <v>119</v>
      </c>
      <c r="E9" s="10" t="s">
        <v>8</v>
      </c>
      <c r="F9" s="13">
        <v>110.2773</v>
      </c>
      <c r="G9" s="18">
        <v>24.86</v>
      </c>
      <c r="H9" s="15">
        <f t="shared" ref="H9:H11" si="0">F9*G9</f>
        <v>2741.4936779999998</v>
      </c>
      <c r="I9" s="16">
        <f t="shared" ref="I9:I16" si="1">H9*1.2971</f>
        <v>3555.9914497337995</v>
      </c>
    </row>
    <row r="10" spans="1:9" ht="16.8" customHeight="1" x14ac:dyDescent="0.3">
      <c r="A10" s="19" t="s">
        <v>33</v>
      </c>
      <c r="B10" s="20" t="s">
        <v>152</v>
      </c>
      <c r="C10" s="21" t="s">
        <v>64</v>
      </c>
      <c r="D10" s="22" t="s">
        <v>153</v>
      </c>
      <c r="E10" s="23" t="s">
        <v>9</v>
      </c>
      <c r="F10" s="24">
        <v>2.8431000000000002</v>
      </c>
      <c r="G10" s="25">
        <v>73.301981339999998</v>
      </c>
      <c r="H10" s="15">
        <f t="shared" si="0"/>
        <v>208.40486314775401</v>
      </c>
      <c r="I10" s="16">
        <f t="shared" si="1"/>
        <v>270.32194798895171</v>
      </c>
    </row>
    <row r="11" spans="1:9" x14ac:dyDescent="0.3">
      <c r="A11" s="4" t="s">
        <v>7</v>
      </c>
      <c r="B11" s="11" t="s">
        <v>5</v>
      </c>
      <c r="C11" s="12" t="s">
        <v>86</v>
      </c>
      <c r="D11" s="2" t="s">
        <v>2</v>
      </c>
      <c r="E11" s="10" t="s">
        <v>8</v>
      </c>
      <c r="F11" s="26">
        <v>5.8250000000000002</v>
      </c>
      <c r="G11" s="14">
        <v>8.32</v>
      </c>
      <c r="H11" s="15">
        <f t="shared" si="0"/>
        <v>48.464000000000006</v>
      </c>
      <c r="I11" s="16">
        <f t="shared" si="1"/>
        <v>62.862654400000004</v>
      </c>
    </row>
    <row r="12" spans="1:9" x14ac:dyDescent="0.3">
      <c r="A12" s="27" t="s">
        <v>6</v>
      </c>
      <c r="B12" s="28" t="s">
        <v>82</v>
      </c>
      <c r="C12" s="12" t="s">
        <v>111</v>
      </c>
      <c r="D12" s="17" t="s">
        <v>79</v>
      </c>
      <c r="E12" s="10" t="s">
        <v>9</v>
      </c>
      <c r="F12" s="26">
        <v>16.583392</v>
      </c>
      <c r="G12" s="14">
        <v>134.09</v>
      </c>
      <c r="H12" s="15">
        <f t="shared" ref="H12:H68" si="2">F12*G12</f>
        <v>2223.6670332799999</v>
      </c>
      <c r="I12" s="16">
        <f t="shared" si="1"/>
        <v>2884.3185088674877</v>
      </c>
    </row>
    <row r="13" spans="1:9" ht="19.2" customHeight="1" x14ac:dyDescent="0.3">
      <c r="A13" s="4" t="s">
        <v>33</v>
      </c>
      <c r="B13" s="29" t="s">
        <v>122</v>
      </c>
      <c r="C13" s="12" t="s">
        <v>114</v>
      </c>
      <c r="D13" s="2" t="s">
        <v>121</v>
      </c>
      <c r="E13" s="10" t="s">
        <v>22</v>
      </c>
      <c r="F13" s="26">
        <v>1</v>
      </c>
      <c r="G13" s="14">
        <v>1061.74</v>
      </c>
      <c r="H13" s="15">
        <f t="shared" si="2"/>
        <v>1061.74</v>
      </c>
      <c r="I13" s="16">
        <f t="shared" si="1"/>
        <v>1377.1829539999999</v>
      </c>
    </row>
    <row r="14" spans="1:9" x14ac:dyDescent="0.3">
      <c r="A14" s="4" t="s">
        <v>7</v>
      </c>
      <c r="B14" s="28">
        <v>72898</v>
      </c>
      <c r="C14" s="12" t="s">
        <v>115</v>
      </c>
      <c r="D14" s="17" t="s">
        <v>113</v>
      </c>
      <c r="E14" s="10" t="s">
        <v>9</v>
      </c>
      <c r="F14" s="26">
        <v>25.781880999999998</v>
      </c>
      <c r="G14" s="14">
        <v>3.57</v>
      </c>
      <c r="H14" s="15">
        <f>F14*G14</f>
        <v>92.04131516999999</v>
      </c>
      <c r="I14" s="16">
        <f t="shared" si="1"/>
        <v>119.38678990700699</v>
      </c>
    </row>
    <row r="15" spans="1:9" ht="28.8" x14ac:dyDescent="0.3">
      <c r="A15" s="4" t="s">
        <v>7</v>
      </c>
      <c r="B15" s="28">
        <v>72900</v>
      </c>
      <c r="C15" s="12" t="s">
        <v>151</v>
      </c>
      <c r="D15" s="30" t="s">
        <v>112</v>
      </c>
      <c r="E15" s="10" t="s">
        <v>9</v>
      </c>
      <c r="F15" s="26">
        <v>25.781880999999998</v>
      </c>
      <c r="G15" s="14">
        <v>4.8899999999999997</v>
      </c>
      <c r="H15" s="15">
        <f t="shared" si="2"/>
        <v>126.07339808999998</v>
      </c>
      <c r="I15" s="16">
        <f>H15*1.2971</f>
        <v>163.52980466253896</v>
      </c>
    </row>
    <row r="16" spans="1:9" x14ac:dyDescent="0.3">
      <c r="A16" s="4" t="s">
        <v>7</v>
      </c>
      <c r="B16" s="28" t="s">
        <v>117</v>
      </c>
      <c r="C16" s="12" t="s">
        <v>118</v>
      </c>
      <c r="D16" s="17" t="s">
        <v>116</v>
      </c>
      <c r="E16" s="10" t="s">
        <v>8</v>
      </c>
      <c r="F16" s="26">
        <v>2.5</v>
      </c>
      <c r="G16" s="14">
        <v>309.02999999999997</v>
      </c>
      <c r="H16" s="15">
        <f t="shared" si="2"/>
        <v>772.57499999999993</v>
      </c>
      <c r="I16" s="16">
        <f t="shared" si="1"/>
        <v>1002.1070324999998</v>
      </c>
    </row>
    <row r="17" spans="1:9" x14ac:dyDescent="0.3">
      <c r="A17" s="4"/>
      <c r="B17" s="9"/>
      <c r="C17" s="10"/>
      <c r="D17" s="2"/>
      <c r="E17" s="10"/>
      <c r="F17" s="26"/>
      <c r="G17" s="31" t="s">
        <v>65</v>
      </c>
      <c r="H17" s="32">
        <f>SUM(H8:H16)</f>
        <v>8735.4190746877539</v>
      </c>
      <c r="I17" s="33">
        <f>H17*1.2971</f>
        <v>11330.712081777485</v>
      </c>
    </row>
    <row r="18" spans="1:9" x14ac:dyDescent="0.3">
      <c r="A18" s="4"/>
      <c r="B18" s="9"/>
      <c r="C18" s="7" t="s">
        <v>66</v>
      </c>
      <c r="D18" s="34" t="s">
        <v>87</v>
      </c>
      <c r="E18" s="10"/>
      <c r="F18" s="26"/>
      <c r="G18" s="31"/>
      <c r="H18" s="15"/>
      <c r="I18" s="33"/>
    </row>
    <row r="19" spans="1:9" x14ac:dyDescent="0.3">
      <c r="A19" s="4"/>
      <c r="B19" s="9"/>
      <c r="C19" s="35" t="s">
        <v>67</v>
      </c>
      <c r="D19" s="6" t="s">
        <v>10</v>
      </c>
      <c r="E19" s="10"/>
      <c r="F19" s="26"/>
      <c r="G19" s="14"/>
      <c r="H19" s="15"/>
      <c r="I19" s="33"/>
    </row>
    <row r="20" spans="1:9" x14ac:dyDescent="0.3">
      <c r="A20" s="4" t="s">
        <v>6</v>
      </c>
      <c r="B20" s="28" t="s">
        <v>15</v>
      </c>
      <c r="C20" s="12" t="s">
        <v>88</v>
      </c>
      <c r="D20" s="36" t="s">
        <v>11</v>
      </c>
      <c r="E20" s="37" t="s">
        <v>17</v>
      </c>
      <c r="F20" s="26">
        <v>36.299999999999997</v>
      </c>
      <c r="G20" s="14">
        <v>27.86</v>
      </c>
      <c r="H20" s="15">
        <f t="shared" si="2"/>
        <v>1011.3179999999999</v>
      </c>
      <c r="I20" s="16">
        <f t="shared" ref="I20:I91" si="3">H20*1.2971</f>
        <v>1311.7805777999997</v>
      </c>
    </row>
    <row r="21" spans="1:9" x14ac:dyDescent="0.3">
      <c r="A21" s="4" t="s">
        <v>7</v>
      </c>
      <c r="B21" s="28">
        <v>87879</v>
      </c>
      <c r="C21" s="12" t="s">
        <v>89</v>
      </c>
      <c r="D21" s="36" t="s">
        <v>12</v>
      </c>
      <c r="E21" s="37" t="s">
        <v>8</v>
      </c>
      <c r="F21" s="26">
        <v>5.8250000000000002</v>
      </c>
      <c r="G21" s="14">
        <v>2.72</v>
      </c>
      <c r="H21" s="15">
        <f t="shared" si="2"/>
        <v>15.844000000000001</v>
      </c>
      <c r="I21" s="16">
        <f t="shared" si="3"/>
        <v>20.551252399999999</v>
      </c>
    </row>
    <row r="22" spans="1:9" x14ac:dyDescent="0.3">
      <c r="A22" s="4" t="s">
        <v>6</v>
      </c>
      <c r="B22" s="28" t="s">
        <v>16</v>
      </c>
      <c r="C22" s="12" t="s">
        <v>90</v>
      </c>
      <c r="D22" s="36" t="s">
        <v>13</v>
      </c>
      <c r="E22" s="37" t="s">
        <v>8</v>
      </c>
      <c r="F22" s="26">
        <v>5.8250000000000002</v>
      </c>
      <c r="G22" s="14">
        <v>7.78</v>
      </c>
      <c r="H22" s="15">
        <f t="shared" si="2"/>
        <v>45.3185</v>
      </c>
      <c r="I22" s="16">
        <f t="shared" si="3"/>
        <v>58.782626349999994</v>
      </c>
    </row>
    <row r="23" spans="1:9" x14ac:dyDescent="0.3">
      <c r="A23" s="4" t="s">
        <v>7</v>
      </c>
      <c r="B23" s="28">
        <v>34449</v>
      </c>
      <c r="C23" s="12" t="s">
        <v>91</v>
      </c>
      <c r="D23" s="36" t="s">
        <v>14</v>
      </c>
      <c r="E23" s="37" t="s">
        <v>18</v>
      </c>
      <c r="F23" s="26">
        <v>1.1903999999999999</v>
      </c>
      <c r="G23" s="14">
        <v>4.18</v>
      </c>
      <c r="H23" s="15">
        <f t="shared" si="2"/>
        <v>4.975871999999999</v>
      </c>
      <c r="I23" s="16">
        <f t="shared" si="3"/>
        <v>6.4542035711999981</v>
      </c>
    </row>
    <row r="24" spans="1:9" x14ac:dyDescent="0.3">
      <c r="A24" s="4"/>
      <c r="B24" s="9"/>
      <c r="C24" s="10"/>
      <c r="D24" s="2"/>
      <c r="E24" s="10"/>
      <c r="F24" s="26"/>
      <c r="G24" s="31" t="s">
        <v>65</v>
      </c>
      <c r="H24" s="32">
        <f>SUM(H20:H23)</f>
        <v>1077.4563719999999</v>
      </c>
      <c r="I24" s="33">
        <f t="shared" si="3"/>
        <v>1397.5686601211999</v>
      </c>
    </row>
    <row r="25" spans="1:9" x14ac:dyDescent="0.3">
      <c r="A25" s="4"/>
      <c r="B25" s="9"/>
      <c r="C25" s="35" t="s">
        <v>92</v>
      </c>
      <c r="D25" s="38" t="s">
        <v>19</v>
      </c>
      <c r="E25" s="10"/>
      <c r="F25" s="26"/>
      <c r="G25" s="14"/>
      <c r="H25" s="15"/>
      <c r="I25" s="33"/>
    </row>
    <row r="26" spans="1:9" x14ac:dyDescent="0.3">
      <c r="A26" s="27" t="s">
        <v>6</v>
      </c>
      <c r="B26" s="9" t="s">
        <v>21</v>
      </c>
      <c r="C26" s="12" t="s">
        <v>94</v>
      </c>
      <c r="D26" s="2" t="s">
        <v>20</v>
      </c>
      <c r="E26" s="39" t="s">
        <v>22</v>
      </c>
      <c r="F26" s="26">
        <v>8</v>
      </c>
      <c r="G26" s="14">
        <v>13.11</v>
      </c>
      <c r="H26" s="15">
        <f t="shared" si="2"/>
        <v>104.88</v>
      </c>
      <c r="I26" s="16">
        <f t="shared" si="3"/>
        <v>136.03984799999998</v>
      </c>
    </row>
    <row r="27" spans="1:9" x14ac:dyDescent="0.3">
      <c r="A27" s="4"/>
      <c r="B27" s="9"/>
      <c r="C27" s="35" t="s">
        <v>95</v>
      </c>
      <c r="D27" s="6" t="s">
        <v>100</v>
      </c>
      <c r="E27" s="39"/>
      <c r="F27" s="26"/>
      <c r="G27" s="14"/>
      <c r="H27" s="15"/>
      <c r="I27" s="16"/>
    </row>
    <row r="28" spans="1:9" x14ac:dyDescent="0.3">
      <c r="A28" s="4" t="s">
        <v>6</v>
      </c>
      <c r="B28" s="9" t="s">
        <v>28</v>
      </c>
      <c r="C28" s="12" t="s">
        <v>123</v>
      </c>
      <c r="D28" s="2" t="s">
        <v>27</v>
      </c>
      <c r="E28" s="10" t="s">
        <v>22</v>
      </c>
      <c r="F28" s="26">
        <v>8</v>
      </c>
      <c r="G28" s="14">
        <v>149.18</v>
      </c>
      <c r="H28" s="15">
        <f t="shared" si="2"/>
        <v>1193.44</v>
      </c>
      <c r="I28" s="16">
        <f t="shared" si="3"/>
        <v>1548.0110239999999</v>
      </c>
    </row>
    <row r="29" spans="1:9" x14ac:dyDescent="0.3">
      <c r="A29" s="4" t="s">
        <v>7</v>
      </c>
      <c r="B29" s="40">
        <v>88261</v>
      </c>
      <c r="C29" s="12" t="s">
        <v>124</v>
      </c>
      <c r="D29" s="2" t="s">
        <v>23</v>
      </c>
      <c r="E29" s="37" t="s">
        <v>29</v>
      </c>
      <c r="F29" s="26">
        <v>12.4</v>
      </c>
      <c r="G29" s="14">
        <v>21.26</v>
      </c>
      <c r="H29" s="15">
        <f t="shared" si="2"/>
        <v>263.62400000000002</v>
      </c>
      <c r="I29" s="16">
        <f t="shared" si="3"/>
        <v>341.94669040000002</v>
      </c>
    </row>
    <row r="30" spans="1:9" x14ac:dyDescent="0.3">
      <c r="A30" s="4" t="s">
        <v>7</v>
      </c>
      <c r="B30" s="40">
        <v>88316</v>
      </c>
      <c r="C30" s="12" t="s">
        <v>125</v>
      </c>
      <c r="D30" s="2" t="s">
        <v>24</v>
      </c>
      <c r="E30" s="37" t="s">
        <v>29</v>
      </c>
      <c r="F30" s="26">
        <v>6.16</v>
      </c>
      <c r="G30" s="14">
        <v>18.53</v>
      </c>
      <c r="H30" s="15">
        <f t="shared" si="2"/>
        <v>114.1448</v>
      </c>
      <c r="I30" s="16">
        <f t="shared" si="3"/>
        <v>148.05722008000001</v>
      </c>
    </row>
    <row r="31" spans="1:9" ht="28.8" x14ac:dyDescent="0.3">
      <c r="A31" s="4" t="s">
        <v>7</v>
      </c>
      <c r="B31" s="40">
        <v>2432</v>
      </c>
      <c r="C31" s="12" t="s">
        <v>126</v>
      </c>
      <c r="D31" s="41" t="s">
        <v>25</v>
      </c>
      <c r="E31" s="37" t="s">
        <v>30</v>
      </c>
      <c r="F31" s="26">
        <v>8</v>
      </c>
      <c r="G31" s="14">
        <v>29.53</v>
      </c>
      <c r="H31" s="15">
        <f t="shared" si="2"/>
        <v>236.24</v>
      </c>
      <c r="I31" s="16">
        <f t="shared" si="3"/>
        <v>306.42690399999998</v>
      </c>
    </row>
    <row r="32" spans="1:9" x14ac:dyDescent="0.3">
      <c r="A32" s="4" t="s">
        <v>7</v>
      </c>
      <c r="B32" s="40">
        <v>11055</v>
      </c>
      <c r="C32" s="12" t="s">
        <v>127</v>
      </c>
      <c r="D32" s="41" t="s">
        <v>26</v>
      </c>
      <c r="E32" s="37" t="s">
        <v>22</v>
      </c>
      <c r="F32" s="26">
        <v>160</v>
      </c>
      <c r="G32" s="14">
        <v>0.03</v>
      </c>
      <c r="H32" s="15">
        <f t="shared" si="2"/>
        <v>4.8</v>
      </c>
      <c r="I32" s="16">
        <f t="shared" si="3"/>
        <v>6.2260799999999996</v>
      </c>
    </row>
    <row r="33" spans="1:9" x14ac:dyDescent="0.3">
      <c r="A33" s="4"/>
      <c r="B33" s="9"/>
      <c r="C33" s="10"/>
      <c r="D33" s="2"/>
      <c r="E33" s="10"/>
      <c r="F33" s="26"/>
      <c r="G33" s="31" t="s">
        <v>65</v>
      </c>
      <c r="H33" s="32">
        <f>SUM(H26:H32)</f>
        <v>1917.1288000000002</v>
      </c>
      <c r="I33" s="33">
        <f t="shared" si="3"/>
        <v>2486.7077664799999</v>
      </c>
    </row>
    <row r="34" spans="1:9" x14ac:dyDescent="0.3">
      <c r="A34" s="4"/>
      <c r="B34" s="9"/>
      <c r="C34" s="35" t="s">
        <v>68</v>
      </c>
      <c r="D34" s="6" t="s">
        <v>31</v>
      </c>
      <c r="E34" s="10"/>
      <c r="F34" s="26"/>
      <c r="G34" s="14"/>
      <c r="H34" s="15"/>
      <c r="I34" s="33"/>
    </row>
    <row r="35" spans="1:9" x14ac:dyDescent="0.3">
      <c r="A35" s="27" t="s">
        <v>33</v>
      </c>
      <c r="B35" s="9" t="s">
        <v>76</v>
      </c>
      <c r="C35" s="12" t="s">
        <v>96</v>
      </c>
      <c r="D35" s="2" t="s">
        <v>32</v>
      </c>
      <c r="E35" s="39" t="s">
        <v>17</v>
      </c>
      <c r="F35" s="26">
        <v>70</v>
      </c>
      <c r="G35" s="14">
        <v>3.56</v>
      </c>
      <c r="H35" s="15">
        <f t="shared" si="2"/>
        <v>249.20000000000002</v>
      </c>
      <c r="I35" s="16">
        <f t="shared" si="3"/>
        <v>323.23732000000001</v>
      </c>
    </row>
    <row r="36" spans="1:9" ht="22.2" customHeight="1" x14ac:dyDescent="0.3">
      <c r="A36" s="27" t="s">
        <v>33</v>
      </c>
      <c r="B36" s="9" t="s">
        <v>77</v>
      </c>
      <c r="C36" s="12" t="s">
        <v>69</v>
      </c>
      <c r="D36" s="2" t="s">
        <v>78</v>
      </c>
      <c r="E36" s="39" t="s">
        <v>8</v>
      </c>
      <c r="F36" s="26">
        <v>1124.6134</v>
      </c>
      <c r="G36" s="14">
        <v>7.9</v>
      </c>
      <c r="H36" s="15">
        <f t="shared" si="2"/>
        <v>8884.4458599999998</v>
      </c>
      <c r="I36" s="16">
        <f t="shared" si="3"/>
        <v>11524.014725006</v>
      </c>
    </row>
    <row r="37" spans="1:9" x14ac:dyDescent="0.3">
      <c r="A37" s="4"/>
      <c r="B37" s="9"/>
      <c r="C37" s="10"/>
      <c r="D37" s="2"/>
      <c r="E37" s="10"/>
      <c r="F37" s="26"/>
      <c r="G37" s="31" t="s">
        <v>65</v>
      </c>
      <c r="H37" s="32">
        <f>SUM(H35:H36)</f>
        <v>9133.6458600000005</v>
      </c>
      <c r="I37" s="33">
        <f t="shared" si="3"/>
        <v>11847.252045006</v>
      </c>
    </row>
    <row r="38" spans="1:9" x14ac:dyDescent="0.3">
      <c r="A38" s="4"/>
      <c r="B38" s="9"/>
      <c r="C38" s="7" t="s">
        <v>70</v>
      </c>
      <c r="D38" s="34" t="s">
        <v>162</v>
      </c>
      <c r="E38" s="10"/>
      <c r="F38" s="26"/>
      <c r="G38" s="31"/>
      <c r="H38" s="15"/>
      <c r="I38" s="16"/>
    </row>
    <row r="39" spans="1:9" x14ac:dyDescent="0.3">
      <c r="A39" s="4"/>
      <c r="B39" s="9"/>
      <c r="C39" s="7" t="s">
        <v>71</v>
      </c>
      <c r="D39" s="34" t="s">
        <v>163</v>
      </c>
      <c r="E39" s="10"/>
      <c r="F39" s="26"/>
      <c r="G39" s="31"/>
      <c r="H39" s="15"/>
      <c r="I39" s="16"/>
    </row>
    <row r="40" spans="1:9" x14ac:dyDescent="0.3">
      <c r="A40" s="4" t="s">
        <v>6</v>
      </c>
      <c r="B40" s="9" t="s">
        <v>154</v>
      </c>
      <c r="C40" s="10" t="s">
        <v>170</v>
      </c>
      <c r="D40" s="17" t="s">
        <v>156</v>
      </c>
      <c r="E40" s="10" t="s">
        <v>22</v>
      </c>
      <c r="F40" s="26">
        <v>2</v>
      </c>
      <c r="G40" s="14">
        <v>27.26</v>
      </c>
      <c r="H40" s="15">
        <f>F40*G40</f>
        <v>54.52</v>
      </c>
      <c r="I40" s="16">
        <f t="shared" si="3"/>
        <v>70.717892000000006</v>
      </c>
    </row>
    <row r="41" spans="1:9" x14ac:dyDescent="0.3">
      <c r="A41" s="4" t="s">
        <v>6</v>
      </c>
      <c r="B41" s="9" t="s">
        <v>157</v>
      </c>
      <c r="C41" s="10" t="s">
        <v>171</v>
      </c>
      <c r="D41" s="17" t="s">
        <v>159</v>
      </c>
      <c r="E41" s="12" t="s">
        <v>22</v>
      </c>
      <c r="F41" s="26">
        <v>2</v>
      </c>
      <c r="G41" s="14">
        <v>42.35</v>
      </c>
      <c r="H41" s="15">
        <f>F41*G41</f>
        <v>84.7</v>
      </c>
      <c r="I41" s="16">
        <f t="shared" si="3"/>
        <v>109.86436999999999</v>
      </c>
    </row>
    <row r="42" spans="1:9" x14ac:dyDescent="0.3">
      <c r="A42" s="4" t="s">
        <v>6</v>
      </c>
      <c r="B42" s="9" t="s">
        <v>154</v>
      </c>
      <c r="C42" s="10" t="s">
        <v>172</v>
      </c>
      <c r="D42" s="17" t="s">
        <v>160</v>
      </c>
      <c r="E42" s="12" t="s">
        <v>22</v>
      </c>
      <c r="F42" s="26">
        <v>1</v>
      </c>
      <c r="G42" s="14">
        <v>27.26</v>
      </c>
      <c r="H42" s="15">
        <f>F42*G42</f>
        <v>27.26</v>
      </c>
      <c r="I42" s="16">
        <f t="shared" si="3"/>
        <v>35.358946000000003</v>
      </c>
    </row>
    <row r="43" spans="1:9" x14ac:dyDescent="0.3">
      <c r="A43" s="27" t="s">
        <v>6</v>
      </c>
      <c r="B43" s="9" t="s">
        <v>157</v>
      </c>
      <c r="C43" s="10" t="s">
        <v>173</v>
      </c>
      <c r="D43" s="17" t="s">
        <v>161</v>
      </c>
      <c r="E43" s="12" t="s">
        <v>22</v>
      </c>
      <c r="F43" s="26">
        <v>1</v>
      </c>
      <c r="G43" s="14">
        <v>42.35</v>
      </c>
      <c r="H43" s="15">
        <f>F43*G43</f>
        <v>42.35</v>
      </c>
      <c r="I43" s="16">
        <f t="shared" si="3"/>
        <v>54.932184999999997</v>
      </c>
    </row>
    <row r="44" spans="1:9" x14ac:dyDescent="0.3">
      <c r="A44" s="27" t="s">
        <v>6</v>
      </c>
      <c r="B44" s="9" t="s">
        <v>164</v>
      </c>
      <c r="C44" s="10" t="s">
        <v>174</v>
      </c>
      <c r="D44" s="17" t="s">
        <v>165</v>
      </c>
      <c r="E44" s="12" t="s">
        <v>8</v>
      </c>
      <c r="F44" s="26">
        <v>3.1589999999999998</v>
      </c>
      <c r="G44" s="14">
        <v>230.23</v>
      </c>
      <c r="H44" s="15">
        <f t="shared" ref="H44" si="4">F44*G44</f>
        <v>727.29656999999997</v>
      </c>
      <c r="I44" s="16">
        <f t="shared" si="3"/>
        <v>943.37638094699992</v>
      </c>
    </row>
    <row r="45" spans="1:9" x14ac:dyDescent="0.3">
      <c r="A45" s="27"/>
      <c r="B45" s="9"/>
      <c r="C45" s="10"/>
      <c r="D45" s="17"/>
      <c r="E45" s="12"/>
      <c r="F45" s="26"/>
      <c r="G45" s="31" t="s">
        <v>65</v>
      </c>
      <c r="H45" s="32">
        <f>SUM(H40:H44)</f>
        <v>936.1265699999999</v>
      </c>
      <c r="I45" s="33">
        <f t="shared" si="3"/>
        <v>1214.2497739469998</v>
      </c>
    </row>
    <row r="46" spans="1:9" x14ac:dyDescent="0.3">
      <c r="A46" s="4"/>
      <c r="B46" s="9"/>
      <c r="C46" s="7" t="s">
        <v>72</v>
      </c>
      <c r="D46" s="6" t="s">
        <v>169</v>
      </c>
      <c r="E46" s="10"/>
      <c r="F46" s="26"/>
      <c r="G46" s="31"/>
      <c r="H46" s="32"/>
      <c r="I46" s="33"/>
    </row>
    <row r="47" spans="1:9" x14ac:dyDescent="0.3">
      <c r="A47" s="4" t="s">
        <v>6</v>
      </c>
      <c r="B47" s="9" t="s">
        <v>128</v>
      </c>
      <c r="C47" s="10" t="s">
        <v>73</v>
      </c>
      <c r="D47" s="2" t="s">
        <v>129</v>
      </c>
      <c r="E47" s="10" t="s">
        <v>22</v>
      </c>
      <c r="F47" s="26">
        <v>2</v>
      </c>
      <c r="G47" s="14">
        <v>11.42</v>
      </c>
      <c r="H47" s="15">
        <f>F47*G47</f>
        <v>22.84</v>
      </c>
      <c r="I47" s="16">
        <f>H47*1.2971</f>
        <v>29.625763999999997</v>
      </c>
    </row>
    <row r="48" spans="1:9" x14ac:dyDescent="0.3">
      <c r="A48" s="4" t="s">
        <v>6</v>
      </c>
      <c r="B48" s="9" t="s">
        <v>130</v>
      </c>
      <c r="C48" s="10" t="s">
        <v>137</v>
      </c>
      <c r="D48" s="2" t="s">
        <v>131</v>
      </c>
      <c r="E48" s="10" t="s">
        <v>22</v>
      </c>
      <c r="F48" s="26">
        <v>2</v>
      </c>
      <c r="G48" s="14">
        <v>11.69</v>
      </c>
      <c r="H48" s="15">
        <f>F48*G48</f>
        <v>23.38</v>
      </c>
      <c r="I48" s="16">
        <f>H48*1.2971</f>
        <v>30.326197999999998</v>
      </c>
    </row>
    <row r="49" spans="1:9" x14ac:dyDescent="0.3">
      <c r="A49" s="4"/>
      <c r="B49" s="9"/>
      <c r="C49" s="10"/>
      <c r="D49" s="2"/>
      <c r="E49" s="10"/>
      <c r="F49" s="26"/>
      <c r="G49" s="31" t="s">
        <v>65</v>
      </c>
      <c r="H49" s="32">
        <f>SUM(H47:H48)</f>
        <v>46.22</v>
      </c>
      <c r="I49" s="33">
        <f>H49*1.2971</f>
        <v>59.951961999999995</v>
      </c>
    </row>
    <row r="50" spans="1:9" x14ac:dyDescent="0.3">
      <c r="A50" s="4"/>
      <c r="B50" s="9"/>
      <c r="C50" s="35" t="s">
        <v>84</v>
      </c>
      <c r="D50" s="6" t="s">
        <v>132</v>
      </c>
      <c r="E50" s="10"/>
      <c r="F50" s="26"/>
      <c r="G50" s="14"/>
      <c r="H50" s="32"/>
      <c r="I50" s="33"/>
    </row>
    <row r="51" spans="1:9" ht="22.2" customHeight="1" x14ac:dyDescent="0.3">
      <c r="A51" s="4" t="s">
        <v>33</v>
      </c>
      <c r="B51" s="9" t="s">
        <v>136</v>
      </c>
      <c r="C51" s="12" t="s">
        <v>85</v>
      </c>
      <c r="D51" s="2" t="s">
        <v>135</v>
      </c>
      <c r="E51" s="10" t="s">
        <v>8</v>
      </c>
      <c r="F51" s="26">
        <v>29.6</v>
      </c>
      <c r="G51" s="14">
        <v>9.8912999999999993</v>
      </c>
      <c r="H51" s="15">
        <f>F51*G51</f>
        <v>292.78248000000002</v>
      </c>
      <c r="I51" s="16">
        <f>H51*1.2971</f>
        <v>379.76815480800002</v>
      </c>
    </row>
    <row r="52" spans="1:9" ht="22.2" customHeight="1" x14ac:dyDescent="0.3">
      <c r="A52" s="4" t="s">
        <v>6</v>
      </c>
      <c r="B52" s="9" t="s">
        <v>133</v>
      </c>
      <c r="C52" s="12" t="s">
        <v>97</v>
      </c>
      <c r="D52" s="17" t="s">
        <v>134</v>
      </c>
      <c r="E52" s="10" t="s">
        <v>8</v>
      </c>
      <c r="F52" s="26">
        <v>29.6</v>
      </c>
      <c r="G52" s="14">
        <v>63.85</v>
      </c>
      <c r="H52" s="15">
        <f>F52*G52</f>
        <v>1889.96</v>
      </c>
      <c r="I52" s="16">
        <f>H52*1.2971</f>
        <v>2451.4671159999998</v>
      </c>
    </row>
    <row r="53" spans="1:9" x14ac:dyDescent="0.3">
      <c r="A53" s="4"/>
      <c r="B53" s="9"/>
      <c r="C53" s="12"/>
      <c r="D53" s="6"/>
      <c r="E53" s="10"/>
      <c r="F53" s="26"/>
      <c r="G53" s="31" t="s">
        <v>65</v>
      </c>
      <c r="H53" s="32">
        <f>SUM(H51:H52)</f>
        <v>2182.7424799999999</v>
      </c>
      <c r="I53" s="33">
        <f>H53*1.2971</f>
        <v>2831.2352708079998</v>
      </c>
    </row>
    <row r="54" spans="1:9" x14ac:dyDescent="0.3">
      <c r="A54" s="4"/>
      <c r="B54" s="9"/>
      <c r="C54" s="7" t="s">
        <v>74</v>
      </c>
      <c r="D54" s="34" t="s">
        <v>166</v>
      </c>
      <c r="E54" s="10"/>
      <c r="F54" s="26"/>
      <c r="G54" s="31"/>
      <c r="H54" s="32"/>
      <c r="I54" s="33"/>
    </row>
    <row r="55" spans="1:9" x14ac:dyDescent="0.3">
      <c r="A55" s="4" t="s">
        <v>33</v>
      </c>
      <c r="B55" s="28" t="s">
        <v>150</v>
      </c>
      <c r="C55" s="12" t="s">
        <v>75</v>
      </c>
      <c r="D55" s="36" t="s">
        <v>149</v>
      </c>
      <c r="E55" s="37" t="s">
        <v>17</v>
      </c>
      <c r="F55" s="26">
        <v>13</v>
      </c>
      <c r="G55" s="14">
        <v>114.3165</v>
      </c>
      <c r="H55" s="15">
        <f>F55*G55</f>
        <v>1486.1145000000001</v>
      </c>
      <c r="I55" s="16">
        <f>H55*1.2971</f>
        <v>1927.6391179500001</v>
      </c>
    </row>
    <row r="56" spans="1:9" x14ac:dyDescent="0.3">
      <c r="A56" s="4"/>
      <c r="B56" s="9"/>
      <c r="C56" s="10"/>
      <c r="D56" s="2"/>
      <c r="E56" s="10"/>
      <c r="F56" s="26"/>
      <c r="G56" s="31" t="s">
        <v>65</v>
      </c>
      <c r="H56" s="32">
        <f>SUM(H55)</f>
        <v>1486.1145000000001</v>
      </c>
      <c r="I56" s="33">
        <f>H56*1.2971</f>
        <v>1927.6391179500001</v>
      </c>
    </row>
    <row r="57" spans="1:9" x14ac:dyDescent="0.3">
      <c r="A57" s="4"/>
      <c r="B57" s="9"/>
      <c r="C57" s="35" t="s">
        <v>143</v>
      </c>
      <c r="D57" s="6" t="s">
        <v>179</v>
      </c>
      <c r="E57" s="10"/>
      <c r="F57" s="26"/>
      <c r="G57" s="14"/>
      <c r="H57" s="15"/>
      <c r="I57" s="33"/>
    </row>
    <row r="58" spans="1:9" x14ac:dyDescent="0.3">
      <c r="A58" s="4"/>
      <c r="B58" s="9"/>
      <c r="C58" s="35" t="s">
        <v>144</v>
      </c>
      <c r="D58" s="6" t="s">
        <v>34</v>
      </c>
      <c r="E58" s="10"/>
      <c r="F58" s="26"/>
      <c r="G58" s="14"/>
      <c r="H58" s="15"/>
      <c r="I58" s="16"/>
    </row>
    <row r="59" spans="1:9" x14ac:dyDescent="0.3">
      <c r="A59" s="4" t="s">
        <v>7</v>
      </c>
      <c r="B59" s="9">
        <v>87532</v>
      </c>
      <c r="C59" s="12" t="s">
        <v>155</v>
      </c>
      <c r="D59" s="2" t="s">
        <v>83</v>
      </c>
      <c r="E59" s="10" t="s">
        <v>8</v>
      </c>
      <c r="F59" s="26">
        <v>92.706000000000003</v>
      </c>
      <c r="G59" s="14">
        <v>26.91</v>
      </c>
      <c r="H59" s="15">
        <f>F59*G59</f>
        <v>2494.7184600000001</v>
      </c>
      <c r="I59" s="16">
        <f>H59*1.2971</f>
        <v>3235.8993144659999</v>
      </c>
    </row>
    <row r="60" spans="1:9" ht="28.8" x14ac:dyDescent="0.3">
      <c r="A60" s="4" t="s">
        <v>7</v>
      </c>
      <c r="B60" s="9">
        <v>93393</v>
      </c>
      <c r="C60" s="12" t="s">
        <v>158</v>
      </c>
      <c r="D60" s="41" t="s">
        <v>35</v>
      </c>
      <c r="E60" s="42" t="s">
        <v>8</v>
      </c>
      <c r="F60" s="13">
        <v>92.706000000000003</v>
      </c>
      <c r="G60" s="18">
        <v>34.36</v>
      </c>
      <c r="H60" s="15">
        <f t="shared" si="2"/>
        <v>3185.3781600000002</v>
      </c>
      <c r="I60" s="16">
        <f t="shared" ref="I60:I76" si="5">H60*1.2971</f>
        <v>4131.7540113360001</v>
      </c>
    </row>
    <row r="61" spans="1:9" x14ac:dyDescent="0.3">
      <c r="A61" s="4"/>
      <c r="B61" s="9"/>
      <c r="C61" s="12"/>
      <c r="D61" s="41"/>
      <c r="E61" s="42"/>
      <c r="F61" s="13"/>
      <c r="G61" s="43" t="s">
        <v>65</v>
      </c>
      <c r="H61" s="32">
        <f>SUM(H59:H60)</f>
        <v>5680.0966200000003</v>
      </c>
      <c r="I61" s="33">
        <f t="shared" si="5"/>
        <v>7367.6533258019999</v>
      </c>
    </row>
    <row r="62" spans="1:9" x14ac:dyDescent="0.3">
      <c r="A62" s="4"/>
      <c r="B62" s="9"/>
      <c r="C62" s="35" t="s">
        <v>167</v>
      </c>
      <c r="D62" s="6" t="s">
        <v>36</v>
      </c>
      <c r="E62" s="10"/>
      <c r="F62" s="26"/>
      <c r="G62" s="14"/>
      <c r="H62" s="15"/>
      <c r="I62" s="16"/>
    </row>
    <row r="63" spans="1:9" x14ac:dyDescent="0.3">
      <c r="A63" s="27" t="s">
        <v>7</v>
      </c>
      <c r="B63" s="9" t="s">
        <v>93</v>
      </c>
      <c r="C63" s="12" t="s">
        <v>168</v>
      </c>
      <c r="D63" s="17" t="s">
        <v>81</v>
      </c>
      <c r="E63" s="12" t="s">
        <v>9</v>
      </c>
      <c r="F63" s="26">
        <v>23.690560000000001</v>
      </c>
      <c r="G63" s="14">
        <v>49.92</v>
      </c>
      <c r="H63" s="15">
        <f>F63*G63</f>
        <v>1182.6327552</v>
      </c>
      <c r="I63" s="16">
        <f t="shared" si="5"/>
        <v>1533.9929467699199</v>
      </c>
    </row>
    <row r="64" spans="1:9" x14ac:dyDescent="0.3">
      <c r="A64" s="27" t="s">
        <v>7</v>
      </c>
      <c r="B64" s="9">
        <v>95241</v>
      </c>
      <c r="C64" s="12" t="s">
        <v>175</v>
      </c>
      <c r="D64" s="17" t="s">
        <v>80</v>
      </c>
      <c r="E64" s="12" t="s">
        <v>8</v>
      </c>
      <c r="F64" s="26">
        <v>236.90559999999999</v>
      </c>
      <c r="G64" s="14">
        <v>19.88</v>
      </c>
      <c r="H64" s="15">
        <f>F64*G64</f>
        <v>4709.6833279999992</v>
      </c>
      <c r="I64" s="16">
        <f t="shared" si="5"/>
        <v>6108.9302447487989</v>
      </c>
    </row>
    <row r="65" spans="1:9" ht="28.8" x14ac:dyDescent="0.3">
      <c r="A65" s="27" t="s">
        <v>7</v>
      </c>
      <c r="B65" s="9">
        <v>87620</v>
      </c>
      <c r="C65" s="12" t="s">
        <v>176</v>
      </c>
      <c r="D65" s="30" t="s">
        <v>138</v>
      </c>
      <c r="E65" s="12" t="s">
        <v>8</v>
      </c>
      <c r="F65" s="26">
        <v>236.90559999999999</v>
      </c>
      <c r="G65" s="14">
        <v>23.06</v>
      </c>
      <c r="H65" s="15">
        <f t="shared" ref="H65:H66" si="6">F65*G65</f>
        <v>5463.0431359999993</v>
      </c>
      <c r="I65" s="16">
        <f t="shared" si="5"/>
        <v>7086.1132517055985</v>
      </c>
    </row>
    <row r="66" spans="1:9" ht="28.8" x14ac:dyDescent="0.3">
      <c r="A66" s="27" t="s">
        <v>7</v>
      </c>
      <c r="B66" s="9">
        <v>4786</v>
      </c>
      <c r="C66" s="12" t="s">
        <v>180</v>
      </c>
      <c r="D66" s="30" t="s">
        <v>139</v>
      </c>
      <c r="E66" s="12" t="s">
        <v>8</v>
      </c>
      <c r="F66" s="26">
        <v>110.2773</v>
      </c>
      <c r="G66" s="14">
        <v>80</v>
      </c>
      <c r="H66" s="15">
        <f t="shared" si="6"/>
        <v>8822.1839999999993</v>
      </c>
      <c r="I66" s="16">
        <f t="shared" si="5"/>
        <v>11443.254866399999</v>
      </c>
    </row>
    <row r="67" spans="1:9" x14ac:dyDescent="0.3">
      <c r="A67" s="4" t="s">
        <v>6</v>
      </c>
      <c r="B67" s="44" t="s">
        <v>39</v>
      </c>
      <c r="C67" s="12" t="s">
        <v>201</v>
      </c>
      <c r="D67" s="2" t="s">
        <v>37</v>
      </c>
      <c r="E67" s="12" t="s">
        <v>8</v>
      </c>
      <c r="F67" s="26">
        <v>104.4853</v>
      </c>
      <c r="G67" s="14">
        <v>74.63</v>
      </c>
      <c r="H67" s="15">
        <f t="shared" si="2"/>
        <v>7797.7379389999987</v>
      </c>
      <c r="I67" s="16">
        <f t="shared" si="5"/>
        <v>10114.445880676898</v>
      </c>
    </row>
    <row r="68" spans="1:9" x14ac:dyDescent="0.3">
      <c r="A68" s="4" t="s">
        <v>6</v>
      </c>
      <c r="B68" s="44" t="s">
        <v>40</v>
      </c>
      <c r="C68" s="12" t="s">
        <v>181</v>
      </c>
      <c r="D68" s="2" t="s">
        <v>38</v>
      </c>
      <c r="E68" s="12" t="s">
        <v>17</v>
      </c>
      <c r="F68" s="26">
        <v>95.72</v>
      </c>
      <c r="G68" s="14">
        <v>33.130000000000003</v>
      </c>
      <c r="H68" s="15">
        <f t="shared" si="2"/>
        <v>3171.2036000000003</v>
      </c>
      <c r="I68" s="16">
        <f t="shared" si="5"/>
        <v>4113.3681895600002</v>
      </c>
    </row>
    <row r="69" spans="1:9" x14ac:dyDescent="0.3">
      <c r="A69" s="4"/>
      <c r="B69" s="9"/>
      <c r="C69" s="10"/>
      <c r="D69" s="2"/>
      <c r="E69" s="10"/>
      <c r="F69" s="26"/>
      <c r="G69" s="31" t="s">
        <v>65</v>
      </c>
      <c r="H69" s="32">
        <f>SUM(H63:H68)</f>
        <v>31146.4847582</v>
      </c>
      <c r="I69" s="33">
        <f>H69*1.2971</f>
        <v>40400.105379861219</v>
      </c>
    </row>
    <row r="70" spans="1:9" x14ac:dyDescent="0.3">
      <c r="A70" s="4"/>
      <c r="B70" s="9"/>
      <c r="C70" s="35" t="s">
        <v>177</v>
      </c>
      <c r="D70" s="6" t="s">
        <v>41</v>
      </c>
      <c r="E70" s="10"/>
      <c r="F70" s="26"/>
      <c r="G70" s="14"/>
      <c r="H70" s="32"/>
      <c r="I70" s="33"/>
    </row>
    <row r="71" spans="1:9" x14ac:dyDescent="0.3">
      <c r="A71" s="4"/>
      <c r="B71" s="9"/>
      <c r="C71" s="35" t="s">
        <v>178</v>
      </c>
      <c r="D71" s="6" t="s">
        <v>42</v>
      </c>
      <c r="E71" s="10"/>
      <c r="F71" s="26"/>
      <c r="G71" s="14"/>
      <c r="H71" s="32"/>
      <c r="I71" s="33"/>
    </row>
    <row r="72" spans="1:9" x14ac:dyDescent="0.3">
      <c r="A72" s="4" t="s">
        <v>33</v>
      </c>
      <c r="B72" s="9" t="s">
        <v>141</v>
      </c>
      <c r="C72" s="12" t="s">
        <v>182</v>
      </c>
      <c r="D72" s="2" t="s">
        <v>140</v>
      </c>
      <c r="E72" s="10" t="s">
        <v>8</v>
      </c>
      <c r="F72" s="26">
        <v>11.728999999999999</v>
      </c>
      <c r="G72" s="14">
        <v>2.8679999999999999</v>
      </c>
      <c r="H72" s="15">
        <f>F72*G72</f>
        <v>33.638771999999996</v>
      </c>
      <c r="I72" s="16">
        <f t="shared" si="5"/>
        <v>43.632851161199994</v>
      </c>
    </row>
    <row r="73" spans="1:9" x14ac:dyDescent="0.3">
      <c r="A73" s="4" t="s">
        <v>7</v>
      </c>
      <c r="B73" s="44">
        <v>88415</v>
      </c>
      <c r="C73" s="12" t="s">
        <v>183</v>
      </c>
      <c r="D73" s="2" t="s">
        <v>43</v>
      </c>
      <c r="E73" s="10" t="s">
        <v>8</v>
      </c>
      <c r="F73" s="26">
        <v>11.728999999999999</v>
      </c>
      <c r="G73" s="14">
        <v>2.21</v>
      </c>
      <c r="H73" s="15">
        <f t="shared" ref="H73:H84" si="7">F73*G73</f>
        <v>25.92109</v>
      </c>
      <c r="I73" s="16">
        <f t="shared" si="5"/>
        <v>33.622245838999994</v>
      </c>
    </row>
    <row r="74" spans="1:9" x14ac:dyDescent="0.3">
      <c r="A74" s="4" t="s">
        <v>7</v>
      </c>
      <c r="B74" s="44">
        <v>88489</v>
      </c>
      <c r="C74" s="12" t="s">
        <v>184</v>
      </c>
      <c r="D74" s="2" t="s">
        <v>44</v>
      </c>
      <c r="E74" s="10" t="s">
        <v>8</v>
      </c>
      <c r="F74" s="26">
        <v>610.89</v>
      </c>
      <c r="G74" s="14">
        <v>9.7100000000000009</v>
      </c>
      <c r="H74" s="15">
        <f t="shared" si="7"/>
        <v>5931.7419</v>
      </c>
      <c r="I74" s="16">
        <f t="shared" si="5"/>
        <v>7694.0624184899998</v>
      </c>
    </row>
    <row r="75" spans="1:9" x14ac:dyDescent="0.3">
      <c r="A75" s="4" t="s">
        <v>33</v>
      </c>
      <c r="B75" s="44" t="s">
        <v>148</v>
      </c>
      <c r="C75" s="12" t="s">
        <v>185</v>
      </c>
      <c r="D75" s="2" t="s">
        <v>147</v>
      </c>
      <c r="E75" s="10" t="s">
        <v>8</v>
      </c>
      <c r="F75" s="26">
        <v>285.08262999999999</v>
      </c>
      <c r="G75" s="14">
        <v>13.406829999999999</v>
      </c>
      <c r="H75" s="15">
        <f t="shared" si="7"/>
        <v>3822.0543563628999</v>
      </c>
      <c r="I75" s="16">
        <f t="shared" si="5"/>
        <v>4957.5867056383167</v>
      </c>
    </row>
    <row r="76" spans="1:9" x14ac:dyDescent="0.3">
      <c r="A76" s="4" t="s">
        <v>7</v>
      </c>
      <c r="B76" s="44">
        <v>73446</v>
      </c>
      <c r="C76" s="12" t="s">
        <v>186</v>
      </c>
      <c r="D76" s="17" t="s">
        <v>103</v>
      </c>
      <c r="E76" s="10" t="s">
        <v>8</v>
      </c>
      <c r="F76" s="26">
        <v>391.11944999999997</v>
      </c>
      <c r="G76" s="14">
        <v>18.05</v>
      </c>
      <c r="H76" s="15">
        <f t="shared" si="7"/>
        <v>7059.7060725000001</v>
      </c>
      <c r="I76" s="16">
        <f t="shared" si="5"/>
        <v>9157.1447466397494</v>
      </c>
    </row>
    <row r="77" spans="1:9" x14ac:dyDescent="0.3">
      <c r="A77" s="4"/>
      <c r="B77" s="9"/>
      <c r="C77" s="35" t="s">
        <v>187</v>
      </c>
      <c r="D77" s="6" t="s">
        <v>45</v>
      </c>
      <c r="E77" s="10"/>
      <c r="F77" s="26"/>
      <c r="G77" s="14"/>
      <c r="H77" s="15"/>
      <c r="I77" s="16"/>
    </row>
    <row r="78" spans="1:9" x14ac:dyDescent="0.3">
      <c r="A78" s="4" t="s">
        <v>33</v>
      </c>
      <c r="B78" s="9" t="s">
        <v>141</v>
      </c>
      <c r="C78" s="12" t="s">
        <v>188</v>
      </c>
      <c r="D78" s="2" t="s">
        <v>140</v>
      </c>
      <c r="E78" s="10" t="s">
        <v>8</v>
      </c>
      <c r="F78" s="26">
        <v>15.734999999999999</v>
      </c>
      <c r="G78" s="14">
        <v>2.8679999999999999</v>
      </c>
      <c r="H78" s="15">
        <f>F78*G78</f>
        <v>45.127979999999994</v>
      </c>
      <c r="I78" s="16">
        <f t="shared" ref="I78" si="8">H78*1.2971</f>
        <v>58.535502857999987</v>
      </c>
    </row>
    <row r="79" spans="1:9" x14ac:dyDescent="0.3">
      <c r="A79" s="4" t="s">
        <v>7</v>
      </c>
      <c r="B79" s="44">
        <v>88495</v>
      </c>
      <c r="C79" s="12" t="s">
        <v>189</v>
      </c>
      <c r="D79" s="2" t="s">
        <v>46</v>
      </c>
      <c r="E79" s="10" t="s">
        <v>8</v>
      </c>
      <c r="F79" s="26">
        <v>15.734999999999999</v>
      </c>
      <c r="G79" s="14">
        <v>8.17</v>
      </c>
      <c r="H79" s="15">
        <f t="shared" si="7"/>
        <v>128.55494999999999</v>
      </c>
      <c r="I79" s="16">
        <f t="shared" si="3"/>
        <v>166.74862564499998</v>
      </c>
    </row>
    <row r="80" spans="1:9" x14ac:dyDescent="0.3">
      <c r="A80" s="4" t="s">
        <v>7</v>
      </c>
      <c r="B80" s="44">
        <v>88487</v>
      </c>
      <c r="C80" s="12" t="s">
        <v>199</v>
      </c>
      <c r="D80" s="2" t="s">
        <v>98</v>
      </c>
      <c r="E80" s="10" t="s">
        <v>8</v>
      </c>
      <c r="F80" s="26">
        <v>1417.3284000000001</v>
      </c>
      <c r="G80" s="14">
        <v>7.58</v>
      </c>
      <c r="H80" s="15">
        <f t="shared" si="7"/>
        <v>10743.349272000001</v>
      </c>
      <c r="I80" s="16">
        <f t="shared" si="3"/>
        <v>13935.1983407112</v>
      </c>
    </row>
    <row r="81" spans="1:9" x14ac:dyDescent="0.3">
      <c r="A81" s="4" t="s">
        <v>33</v>
      </c>
      <c r="B81" s="44" t="s">
        <v>148</v>
      </c>
      <c r="C81" s="12" t="s">
        <v>190</v>
      </c>
      <c r="D81" s="2" t="s">
        <v>147</v>
      </c>
      <c r="E81" s="10" t="s">
        <v>8</v>
      </c>
      <c r="F81" s="26">
        <v>469.2</v>
      </c>
      <c r="G81" s="14">
        <v>13.406829999999999</v>
      </c>
      <c r="H81" s="15">
        <f t="shared" si="7"/>
        <v>6290.4846359999992</v>
      </c>
      <c r="I81" s="16">
        <f t="shared" si="3"/>
        <v>8159.3876213555986</v>
      </c>
    </row>
    <row r="82" spans="1:9" x14ac:dyDescent="0.3">
      <c r="A82" s="27" t="s">
        <v>7</v>
      </c>
      <c r="B82" s="44">
        <v>88486</v>
      </c>
      <c r="C82" s="12" t="s">
        <v>191</v>
      </c>
      <c r="D82" s="17" t="s">
        <v>99</v>
      </c>
      <c r="E82" s="10" t="s">
        <v>8</v>
      </c>
      <c r="F82" s="26">
        <v>585.98910100000001</v>
      </c>
      <c r="G82" s="14">
        <v>8.6</v>
      </c>
      <c r="H82" s="15">
        <f t="shared" si="7"/>
        <v>5039.5062686000001</v>
      </c>
      <c r="I82" s="16">
        <f t="shared" si="3"/>
        <v>6536.7435810010602</v>
      </c>
    </row>
    <row r="83" spans="1:9" x14ac:dyDescent="0.3">
      <c r="A83" s="4" t="s">
        <v>7</v>
      </c>
      <c r="B83" s="44" t="s">
        <v>52</v>
      </c>
      <c r="C83" s="12" t="s">
        <v>192</v>
      </c>
      <c r="D83" s="2" t="s">
        <v>47</v>
      </c>
      <c r="E83" s="10" t="s">
        <v>8</v>
      </c>
      <c r="F83" s="26">
        <v>231.05</v>
      </c>
      <c r="G83" s="14">
        <v>23.86</v>
      </c>
      <c r="H83" s="15">
        <f t="shared" si="7"/>
        <v>5512.8530000000001</v>
      </c>
      <c r="I83" s="16">
        <f t="shared" si="3"/>
        <v>7150.7216263</v>
      </c>
    </row>
    <row r="84" spans="1:9" x14ac:dyDescent="0.3">
      <c r="A84" s="4" t="s">
        <v>7</v>
      </c>
      <c r="B84" s="44" t="s">
        <v>53</v>
      </c>
      <c r="C84" s="12" t="s">
        <v>193</v>
      </c>
      <c r="D84" s="2" t="s">
        <v>48</v>
      </c>
      <c r="E84" s="10" t="s">
        <v>8</v>
      </c>
      <c r="F84" s="26">
        <v>103.2</v>
      </c>
      <c r="G84" s="14">
        <v>21.49</v>
      </c>
      <c r="H84" s="15">
        <f t="shared" si="7"/>
        <v>2217.768</v>
      </c>
      <c r="I84" s="16">
        <f t="shared" si="3"/>
        <v>2876.6668728</v>
      </c>
    </row>
    <row r="85" spans="1:9" x14ac:dyDescent="0.3">
      <c r="A85" s="4"/>
      <c r="B85" s="44"/>
      <c r="C85" s="35" t="s">
        <v>194</v>
      </c>
      <c r="D85" s="6" t="s">
        <v>142</v>
      </c>
      <c r="E85" s="10"/>
      <c r="F85" s="26"/>
      <c r="G85" s="14"/>
      <c r="H85" s="15"/>
      <c r="I85" s="16"/>
    </row>
    <row r="86" spans="1:9" x14ac:dyDescent="0.3">
      <c r="A86" s="4" t="s">
        <v>7</v>
      </c>
      <c r="B86" s="44">
        <v>88489</v>
      </c>
      <c r="C86" s="12" t="s">
        <v>195</v>
      </c>
      <c r="D86" s="2" t="s">
        <v>44</v>
      </c>
      <c r="E86" s="10" t="s">
        <v>8</v>
      </c>
      <c r="F86" s="26">
        <v>754.84199999999998</v>
      </c>
      <c r="G86" s="14">
        <v>9.7100000000000009</v>
      </c>
      <c r="H86" s="15">
        <f t="shared" ref="H86" si="9">F86*G86</f>
        <v>7329.5158200000005</v>
      </c>
      <c r="I86" s="16">
        <f t="shared" ref="I86" si="10">H86*1.2971</f>
        <v>9507.1149701220002</v>
      </c>
    </row>
    <row r="87" spans="1:9" x14ac:dyDescent="0.3">
      <c r="A87" s="4"/>
      <c r="B87" s="9"/>
      <c r="C87" s="10"/>
      <c r="D87" s="2"/>
      <c r="E87" s="10"/>
      <c r="F87" s="26"/>
      <c r="G87" s="31" t="s">
        <v>65</v>
      </c>
      <c r="H87" s="32">
        <f>SUM(H72:H86)</f>
        <v>54180.222117462908</v>
      </c>
      <c r="I87" s="33">
        <f t="shared" si="3"/>
        <v>70277.166108561141</v>
      </c>
    </row>
    <row r="88" spans="1:9" x14ac:dyDescent="0.3">
      <c r="A88" s="4"/>
      <c r="B88" s="9"/>
      <c r="C88" s="35" t="s">
        <v>196</v>
      </c>
      <c r="D88" s="6" t="s">
        <v>49</v>
      </c>
      <c r="E88" s="10"/>
      <c r="F88" s="26"/>
      <c r="G88" s="14"/>
      <c r="H88" s="15"/>
      <c r="I88" s="33"/>
    </row>
    <row r="89" spans="1:9" x14ac:dyDescent="0.3">
      <c r="A89" s="4" t="s">
        <v>6</v>
      </c>
      <c r="B89" s="9" t="s">
        <v>51</v>
      </c>
      <c r="C89" s="12" t="s">
        <v>197</v>
      </c>
      <c r="D89" s="2" t="s">
        <v>50</v>
      </c>
      <c r="E89" s="12" t="s">
        <v>8</v>
      </c>
      <c r="F89" s="26">
        <v>1014.16</v>
      </c>
      <c r="G89" s="14">
        <v>8.5299999999999994</v>
      </c>
      <c r="H89" s="15">
        <f t="shared" ref="H89" si="11">F89*G89</f>
        <v>8650.7847999999994</v>
      </c>
      <c r="I89" s="16">
        <f t="shared" si="3"/>
        <v>11220.932964079999</v>
      </c>
    </row>
    <row r="90" spans="1:9" x14ac:dyDescent="0.3">
      <c r="A90" s="4"/>
      <c r="B90" s="2"/>
      <c r="C90" s="2"/>
      <c r="D90" s="2"/>
      <c r="E90" s="2"/>
      <c r="F90" s="2"/>
      <c r="G90" s="7" t="s">
        <v>65</v>
      </c>
      <c r="H90" s="32">
        <f>SUM(H89)</f>
        <v>8650.7847999999994</v>
      </c>
      <c r="I90" s="33">
        <f t="shared" si="3"/>
        <v>11220.932964079999</v>
      </c>
    </row>
    <row r="91" spans="1:9" x14ac:dyDescent="0.3">
      <c r="A91" s="4"/>
      <c r="B91" s="2"/>
      <c r="C91" s="2"/>
      <c r="D91" s="55" t="s">
        <v>104</v>
      </c>
      <c r="E91" s="55"/>
      <c r="F91" s="55"/>
      <c r="G91" s="55"/>
      <c r="H91" s="32">
        <f>SUM(H90,H87,H69,H37,H53,H49,H33,H24,H17,H61,H45,H56)</f>
        <v>125172.44195235067</v>
      </c>
      <c r="I91" s="33">
        <f t="shared" si="3"/>
        <v>162361.17445639404</v>
      </c>
    </row>
    <row r="92" spans="1:9" x14ac:dyDescent="0.3">
      <c r="A92" s="4" t="s">
        <v>105</v>
      </c>
      <c r="B92" s="2"/>
      <c r="C92" s="2"/>
      <c r="D92" s="2"/>
      <c r="E92" s="2"/>
      <c r="F92" s="2"/>
      <c r="G92" s="6"/>
      <c r="H92" s="32"/>
      <c r="I92" s="33"/>
    </row>
    <row r="93" spans="1:9" x14ac:dyDescent="0.3">
      <c r="A93" s="4"/>
      <c r="B93" s="2"/>
      <c r="C93" s="2"/>
      <c r="D93" s="2"/>
      <c r="E93" s="2"/>
      <c r="F93" s="2"/>
      <c r="G93" s="6"/>
      <c r="H93" s="32"/>
      <c r="I93" s="33"/>
    </row>
    <row r="94" spans="1:9" x14ac:dyDescent="0.3">
      <c r="A94" s="4"/>
      <c r="B94" s="2"/>
      <c r="C94" s="2"/>
      <c r="D94" s="2"/>
      <c r="E94" s="2"/>
      <c r="F94" s="2"/>
      <c r="G94" s="2"/>
      <c r="H94" s="2"/>
      <c r="I94" s="3"/>
    </row>
    <row r="95" spans="1:9" x14ac:dyDescent="0.3">
      <c r="A95" s="4"/>
      <c r="B95" s="2"/>
      <c r="C95" s="2"/>
      <c r="D95" s="7" t="s">
        <v>200</v>
      </c>
      <c r="E95" s="2"/>
      <c r="F95" s="2"/>
      <c r="G95" s="2"/>
      <c r="H95" s="2"/>
      <c r="I95" s="3"/>
    </row>
    <row r="96" spans="1:9" x14ac:dyDescent="0.3">
      <c r="A96" s="4"/>
      <c r="B96" s="2"/>
      <c r="C96" s="2"/>
      <c r="D96" s="2"/>
      <c r="E96" s="2"/>
      <c r="F96" s="2"/>
      <c r="G96" s="2"/>
      <c r="H96" s="2"/>
      <c r="I96" s="3"/>
    </row>
    <row r="97" spans="1:9" x14ac:dyDescent="0.3">
      <c r="A97" s="4"/>
      <c r="B97" s="2"/>
      <c r="C97" s="2"/>
      <c r="D97" s="2"/>
      <c r="E97" s="2"/>
      <c r="F97" s="49" t="s">
        <v>198</v>
      </c>
      <c r="G97" s="49"/>
      <c r="H97" s="49"/>
      <c r="I97" s="50"/>
    </row>
    <row r="98" spans="1:9" x14ac:dyDescent="0.3">
      <c r="A98" s="4"/>
      <c r="B98" s="2"/>
      <c r="C98" s="2"/>
      <c r="D98" s="2"/>
      <c r="E98" s="2"/>
      <c r="F98" s="2"/>
      <c r="G98" s="2"/>
      <c r="H98" s="2"/>
      <c r="I98" s="3"/>
    </row>
    <row r="99" spans="1:9" x14ac:dyDescent="0.3">
      <c r="A99" s="4"/>
      <c r="B99" s="2"/>
      <c r="C99" s="2"/>
      <c r="D99" s="2"/>
      <c r="E99" s="2"/>
      <c r="F99" s="2"/>
      <c r="G99" s="2"/>
      <c r="H99" s="2"/>
      <c r="I99" s="3"/>
    </row>
    <row r="100" spans="1:9" x14ac:dyDescent="0.3">
      <c r="A100" s="4"/>
      <c r="B100" s="2"/>
      <c r="C100" s="2"/>
      <c r="D100" s="10" t="s">
        <v>106</v>
      </c>
      <c r="E100" s="2"/>
      <c r="F100" s="2"/>
      <c r="G100" s="2"/>
      <c r="H100" s="2"/>
      <c r="I100" s="3"/>
    </row>
    <row r="101" spans="1:9" x14ac:dyDescent="0.3">
      <c r="A101" s="4"/>
      <c r="B101" s="2"/>
      <c r="C101" s="2"/>
      <c r="D101" s="10" t="s">
        <v>107</v>
      </c>
      <c r="E101" s="2"/>
      <c r="F101" s="2"/>
      <c r="G101" s="2"/>
      <c r="H101" s="2"/>
      <c r="I101" s="3"/>
    </row>
    <row r="102" spans="1:9" x14ac:dyDescent="0.3">
      <c r="A102" s="4"/>
      <c r="B102" s="2"/>
      <c r="C102" s="2"/>
      <c r="D102" s="10" t="s">
        <v>108</v>
      </c>
      <c r="E102" s="2"/>
      <c r="F102" s="2"/>
      <c r="G102" s="2"/>
      <c r="H102" s="2"/>
      <c r="I102" s="3"/>
    </row>
    <row r="103" spans="1:9" x14ac:dyDescent="0.3">
      <c r="A103" s="4"/>
      <c r="B103" s="2"/>
      <c r="C103" s="2"/>
      <c r="D103" s="12"/>
      <c r="E103" s="2"/>
      <c r="F103" s="2"/>
      <c r="G103" s="2"/>
      <c r="H103" s="2"/>
      <c r="I103" s="3"/>
    </row>
    <row r="104" spans="1:9" x14ac:dyDescent="0.3">
      <c r="A104" s="4"/>
      <c r="B104" s="2"/>
      <c r="C104" s="2"/>
      <c r="D104" s="2"/>
      <c r="E104" s="2"/>
      <c r="F104" s="2"/>
      <c r="G104" s="2"/>
      <c r="H104" s="2"/>
      <c r="I104" s="3"/>
    </row>
    <row r="105" spans="1:9" x14ac:dyDescent="0.3">
      <c r="A105" s="4"/>
      <c r="B105" s="2"/>
      <c r="C105" s="2"/>
      <c r="D105" s="2"/>
      <c r="E105" s="2"/>
      <c r="F105" s="2"/>
      <c r="G105" s="2"/>
      <c r="H105" s="2"/>
      <c r="I105" s="3"/>
    </row>
    <row r="106" spans="1:9" x14ac:dyDescent="0.3">
      <c r="A106" s="4"/>
      <c r="B106" s="2"/>
      <c r="C106" s="2"/>
      <c r="D106" s="2"/>
      <c r="E106" s="2"/>
      <c r="F106" s="2"/>
      <c r="G106" s="2"/>
      <c r="H106" s="2"/>
      <c r="I106" s="3"/>
    </row>
    <row r="107" spans="1:9" x14ac:dyDescent="0.3">
      <c r="A107" s="4"/>
      <c r="B107" s="2"/>
      <c r="C107" s="2"/>
      <c r="D107" s="10" t="s">
        <v>109</v>
      </c>
      <c r="E107" s="2"/>
      <c r="F107" s="2"/>
      <c r="G107" s="2"/>
      <c r="H107" s="2"/>
      <c r="I107" s="3"/>
    </row>
    <row r="108" spans="1:9" ht="15" thickBot="1" x14ac:dyDescent="0.35">
      <c r="A108" s="45"/>
      <c r="B108" s="46"/>
      <c r="C108" s="46"/>
      <c r="D108" s="47" t="s">
        <v>110</v>
      </c>
      <c r="E108" s="46"/>
      <c r="F108" s="46"/>
      <c r="G108" s="46"/>
      <c r="H108" s="46"/>
      <c r="I108" s="48"/>
    </row>
    <row r="109" spans="1:9" x14ac:dyDescent="0.3">
      <c r="A109" s="2"/>
      <c r="B109" s="2"/>
      <c r="C109" s="2"/>
      <c r="D109" s="2"/>
      <c r="E109" s="2"/>
    </row>
    <row r="110" spans="1:9" x14ac:dyDescent="0.3">
      <c r="A110" s="2"/>
      <c r="B110" s="2"/>
      <c r="C110" s="2"/>
      <c r="D110" s="2"/>
      <c r="E110" s="2"/>
    </row>
    <row r="111" spans="1:9" x14ac:dyDescent="0.3">
      <c r="A111" s="2"/>
      <c r="B111" s="2"/>
      <c r="C111" s="2"/>
      <c r="D111" s="2"/>
      <c r="E111" s="2"/>
    </row>
    <row r="112" spans="1:9" x14ac:dyDescent="0.3">
      <c r="A112" s="2"/>
      <c r="B112" s="2"/>
      <c r="C112" s="2"/>
      <c r="D112" s="2"/>
      <c r="E112" s="2"/>
    </row>
    <row r="113" spans="1:5" x14ac:dyDescent="0.3">
      <c r="A113" s="2"/>
      <c r="B113" s="2"/>
      <c r="C113" s="2"/>
      <c r="D113" s="2"/>
      <c r="E113" s="2"/>
    </row>
  </sheetData>
  <mergeCells count="5">
    <mergeCell ref="F97:I97"/>
    <mergeCell ref="A1:I1"/>
    <mergeCell ref="A2:I2"/>
    <mergeCell ref="A3:D3"/>
    <mergeCell ref="D91:G91"/>
  </mergeCells>
  <printOptions horizontalCentered="1" verticalCentered="1" gridLines="1"/>
  <pageMargins left="0.23622047244094491" right="0.23622047244094491" top="1.1417322834645669" bottom="0.74803149606299213" header="0.31496062992125984" footer="0.31496062992125984"/>
  <pageSetup paperSize="9" scale="69" fitToHeight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2017-10-11T11:14:01Z</cp:lastPrinted>
  <dcterms:created xsi:type="dcterms:W3CDTF">2017-07-18T15:59:18Z</dcterms:created>
  <dcterms:modified xsi:type="dcterms:W3CDTF">2017-12-22T11:29:38Z</dcterms:modified>
</cp:coreProperties>
</file>