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filterPrivacy="1"/>
  <bookViews>
    <workbookView xWindow="0" yWindow="0" windowWidth="22260" windowHeight="12645"/>
  </bookViews>
  <sheets>
    <sheet name="Plan1" sheetId="1" r:id="rId1"/>
  </sheets>
  <definedNames>
    <definedName name="_xlnm.Print_Area" localSheetId="0">Plan1!$A$6:$H$120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4" i="1" l="1"/>
  <c r="H51" i="1" s="1"/>
  <c r="H47" i="1" l="1"/>
  <c r="H76" i="1" l="1"/>
  <c r="H75" i="1"/>
  <c r="H27" i="1"/>
  <c r="H61" i="1" l="1"/>
  <c r="H62" i="1"/>
  <c r="H63" i="1"/>
  <c r="H64" i="1"/>
  <c r="H60" i="1"/>
  <c r="H92" i="1"/>
  <c r="H93" i="1"/>
  <c r="H86" i="1"/>
  <c r="H87" i="1"/>
  <c r="H88" i="1"/>
  <c r="H89" i="1"/>
  <c r="H85" i="1"/>
  <c r="H80" i="1"/>
  <c r="H81" i="1"/>
  <c r="H82" i="1"/>
  <c r="H79" i="1"/>
  <c r="H83" i="1" l="1"/>
  <c r="H94" i="1"/>
  <c r="H90" i="1"/>
  <c r="H72" i="1"/>
  <c r="H73" i="1"/>
  <c r="H74" i="1"/>
  <c r="H71" i="1"/>
  <c r="H68" i="1"/>
  <c r="H67" i="1"/>
  <c r="H54" i="1"/>
  <c r="H55" i="1"/>
  <c r="H56" i="1"/>
  <c r="H53" i="1"/>
  <c r="H59" i="1"/>
  <c r="H46" i="1"/>
  <c r="H42" i="1"/>
  <c r="H36" i="1"/>
  <c r="H37" i="1"/>
  <c r="H38" i="1"/>
  <c r="H39" i="1"/>
  <c r="H40" i="1"/>
  <c r="H41" i="1"/>
  <c r="H43" i="1"/>
  <c r="H44" i="1"/>
  <c r="H45" i="1"/>
  <c r="H48" i="1"/>
  <c r="H49" i="1"/>
  <c r="H50" i="1"/>
  <c r="H35" i="1"/>
  <c r="H31" i="1"/>
  <c r="H17" i="1"/>
  <c r="H18" i="1"/>
  <c r="H19" i="1"/>
  <c r="H20" i="1"/>
  <c r="H21" i="1"/>
  <c r="H22" i="1"/>
  <c r="H23" i="1"/>
  <c r="H24" i="1"/>
  <c r="H25" i="1"/>
  <c r="H26" i="1"/>
  <c r="H28" i="1"/>
  <c r="H29" i="1"/>
  <c r="H30" i="1"/>
  <c r="H15" i="1"/>
  <c r="H16" i="1"/>
  <c r="H77" i="1" l="1"/>
  <c r="H32" i="1"/>
  <c r="H69" i="1"/>
  <c r="H65" i="1"/>
  <c r="H57" i="1"/>
  <c r="H95" i="1" l="1"/>
  <c r="H96" i="1" s="1"/>
  <c r="H97" i="1" s="1"/>
</calcChain>
</file>

<file path=xl/sharedStrings.xml><?xml version="1.0" encoding="utf-8"?>
<sst xmlns="http://schemas.openxmlformats.org/spreadsheetml/2006/main" count="352" uniqueCount="216">
  <si>
    <t>Planilha Orçamentária</t>
  </si>
  <si>
    <t>Código</t>
  </si>
  <si>
    <t>Item</t>
  </si>
  <si>
    <t>Discriminação dos serviços do Orçamento</t>
  </si>
  <si>
    <t>Unid</t>
  </si>
  <si>
    <t>Qtde</t>
  </si>
  <si>
    <t>Preço Total</t>
  </si>
  <si>
    <t>DEMOLIÇÕES E RETIRADAS</t>
  </si>
  <si>
    <t>1.1</t>
  </si>
  <si>
    <t>1.2</t>
  </si>
  <si>
    <t>1.3</t>
  </si>
  <si>
    <t>1.4</t>
  </si>
  <si>
    <t>1.5</t>
  </si>
  <si>
    <t>Sub-Total</t>
  </si>
  <si>
    <t>Retirada com reaproveitamento de telhas cerâmicas romanas</t>
  </si>
  <si>
    <t>Demolição de alvenaria de tijolos (esp. 15 cm) das paredes internas</t>
  </si>
  <si>
    <t>Demolição de alvenaria de tijolos (esp. 25 cm) das paredes externas</t>
  </si>
  <si>
    <t>Demolição de vigas de concreto armado</t>
  </si>
  <si>
    <t>Demolição de pilares de concreto armado</t>
  </si>
  <si>
    <t>1.6</t>
  </si>
  <si>
    <t>1.7</t>
  </si>
  <si>
    <t>1.8</t>
  </si>
  <si>
    <t>1.9</t>
  </si>
  <si>
    <t>1.10</t>
  </si>
  <si>
    <t>1.11</t>
  </si>
  <si>
    <t>Retirada de esquadria metálica 2,45m x 2,20m c/ reaproveitamento (porta de correr)</t>
  </si>
  <si>
    <t>Retirada de esquadria metálica 0,80m x 2,10m c/ reaproveitamento (porta)</t>
  </si>
  <si>
    <t>Retirada de esquadria metálica 2,00m x 1,00m c/ reaproveitamento (janela)</t>
  </si>
  <si>
    <t>1.12</t>
  </si>
  <si>
    <t>1.13</t>
  </si>
  <si>
    <t>1.14</t>
  </si>
  <si>
    <t>1.15</t>
  </si>
  <si>
    <t>FUNDAÇÃO E ESTRUTURA</t>
  </si>
  <si>
    <t>2.1</t>
  </si>
  <si>
    <t>2.2</t>
  </si>
  <si>
    <t>2.3</t>
  </si>
  <si>
    <t>2.4</t>
  </si>
  <si>
    <t>2.5</t>
  </si>
  <si>
    <t>2.6</t>
  </si>
  <si>
    <t>2.7</t>
  </si>
  <si>
    <t>2.8</t>
  </si>
  <si>
    <t>2.10</t>
  </si>
  <si>
    <t>2.11</t>
  </si>
  <si>
    <t>2.12</t>
  </si>
  <si>
    <t>2.13</t>
  </si>
  <si>
    <t>2.15</t>
  </si>
  <si>
    <t>Lastro de brita</t>
  </si>
  <si>
    <t>Fornecimento de concreto Fck= 20 Mpa p/ baldrame</t>
  </si>
  <si>
    <t>Armadura em aço CA-50-A p/ baldrame</t>
  </si>
  <si>
    <t>Lançamento de concreto Fck= 20 Mpa p/ baldrame</t>
  </si>
  <si>
    <t>Armadura em aço CA-50-A p/ vigas de apoio</t>
  </si>
  <si>
    <t>Armadura em aço CA-50-A p/ pilares</t>
  </si>
  <si>
    <t>Fornecimento de concreto Fck= 25 Mpa p/ pilares</t>
  </si>
  <si>
    <t>Lançamento de concreto Fck= 25 Mpa p/ pilares</t>
  </si>
  <si>
    <t>2.16</t>
  </si>
  <si>
    <t>ALVENARIA</t>
  </si>
  <si>
    <t>3.1</t>
  </si>
  <si>
    <t>3.2</t>
  </si>
  <si>
    <t>3.3</t>
  </si>
  <si>
    <t>3.4</t>
  </si>
  <si>
    <t>Reparo de trincas rasas</t>
  </si>
  <si>
    <t>INSTALAÇÕES ELÉTRICAS</t>
  </si>
  <si>
    <t>4.1</t>
  </si>
  <si>
    <t>4.2</t>
  </si>
  <si>
    <t>4.3</t>
  </si>
  <si>
    <t>4.4</t>
  </si>
  <si>
    <t>5.1</t>
  </si>
  <si>
    <t>5.2</t>
  </si>
  <si>
    <t>REVESTIMENTOS</t>
  </si>
  <si>
    <t>Emboço liso desempenado</t>
  </si>
  <si>
    <t>PISOS INTERNOS E EXTERNOS</t>
  </si>
  <si>
    <t>6.1</t>
  </si>
  <si>
    <t>6.2</t>
  </si>
  <si>
    <t>Lastro de concreto impermeabilizado (esp. 5 cm)</t>
  </si>
  <si>
    <t>Argamassa de regularização de cimento e areia (1:4) esp. 2 cm</t>
  </si>
  <si>
    <t>Execução de piso cerâmico esmaltado tipo Grês</t>
  </si>
  <si>
    <t>Execução de rodapé em piso cerâmico 7 cm</t>
  </si>
  <si>
    <t>6.3</t>
  </si>
  <si>
    <t>6.4</t>
  </si>
  <si>
    <t>7.1</t>
  </si>
  <si>
    <t>7.2</t>
  </si>
  <si>
    <t>7.3</t>
  </si>
  <si>
    <t>7.4</t>
  </si>
  <si>
    <t>PINTURA</t>
  </si>
  <si>
    <t>Massa corrida PVA em paredes</t>
  </si>
  <si>
    <t>Massa corrida PVA no teto</t>
  </si>
  <si>
    <t>Pintura Látex Acrílico (externo)</t>
  </si>
  <si>
    <t>Pintura Látex PVA (interno)</t>
  </si>
  <si>
    <t>8.1</t>
  </si>
  <si>
    <t>8.2</t>
  </si>
  <si>
    <t>Assentamento de telhas cerâmicas romanas reaproveitadas</t>
  </si>
  <si>
    <t>Cumeeira de barro emboçado tipo romanas</t>
  </si>
  <si>
    <t>SERVIÇOS COMPLEMENTARES</t>
  </si>
  <si>
    <t>Remoção de entulho com caçamba metálica</t>
  </si>
  <si>
    <t>Limpeza final da obra</t>
  </si>
  <si>
    <t>BDI (%)</t>
  </si>
  <si>
    <t>TOTAL</t>
  </si>
  <si>
    <t>TOTAL GERAL</t>
  </si>
  <si>
    <t>_____________________________</t>
  </si>
  <si>
    <t>_______________________________</t>
  </si>
  <si>
    <t xml:space="preserve">        Engº MAURICIO PEREIRA</t>
  </si>
  <si>
    <t xml:space="preserve">  Diretor Depto. De Obras e Projetos</t>
  </si>
  <si>
    <t>____________________________________</t>
  </si>
  <si>
    <t xml:space="preserve">Engº ALEXANDRE J. S. LASILA         </t>
  </si>
  <si>
    <t xml:space="preserve">Secretário Adjunto de Obras            </t>
  </si>
  <si>
    <t>Tabela</t>
  </si>
  <si>
    <t>m</t>
  </si>
  <si>
    <t>unid.</t>
  </si>
  <si>
    <t>kg</t>
  </si>
  <si>
    <t>8.3</t>
  </si>
  <si>
    <t>8.4</t>
  </si>
  <si>
    <t>Soldador</t>
  </si>
  <si>
    <t>h</t>
  </si>
  <si>
    <t>Serralheiro</t>
  </si>
  <si>
    <t>8.5</t>
  </si>
  <si>
    <t>Mão de obra para execução de estrutura de madeira em 2 águas</t>
  </si>
  <si>
    <t>SINAPI</t>
  </si>
  <si>
    <t>Broca em concreto armado moldada in loco D= 25cm (13 x 5,00m)</t>
  </si>
  <si>
    <t>Fornecimento de concreto Fck= 25 Mpa p/ vigas de apoio</t>
  </si>
  <si>
    <t>Lançamento de concreto Fck= 25 Mpa p/ vigas de apoio</t>
  </si>
  <si>
    <t>CPOS</t>
  </si>
  <si>
    <t>03.01.020</t>
  </si>
  <si>
    <t>04.02.050</t>
  </si>
  <si>
    <t>04.03.020</t>
  </si>
  <si>
    <t>04.03.060</t>
  </si>
  <si>
    <t>04.09.020</t>
  </si>
  <si>
    <t>1.16</t>
  </si>
  <si>
    <t>04.09.060</t>
  </si>
  <si>
    <t>04.09.040</t>
  </si>
  <si>
    <t>12.01.040</t>
  </si>
  <si>
    <t>Preço Unit.</t>
  </si>
  <si>
    <t>2.17</t>
  </si>
  <si>
    <t>10.01.040</t>
  </si>
  <si>
    <t>11.01.100</t>
  </si>
  <si>
    <t>11.16.060</t>
  </si>
  <si>
    <t>33.01.280</t>
  </si>
  <si>
    <t>40.01.020</t>
  </si>
  <si>
    <t>17.02.020</t>
  </si>
  <si>
    <t>17.02.140</t>
  </si>
  <si>
    <t>Retirada manual de pisos cerâmicos s/ reaproveitamento inclusive massa de regularização</t>
  </si>
  <si>
    <t>03.04.020</t>
  </si>
  <si>
    <t>03.04.040</t>
  </si>
  <si>
    <t>Demolição manual de rodapé cerâmico</t>
  </si>
  <si>
    <t>Demolição da camada de assentamento e contrapiso, espessura até 5 cm</t>
  </si>
  <si>
    <t>m2</t>
  </si>
  <si>
    <t>m3</t>
  </si>
  <si>
    <t>Demolição de calçada externa em concreto simples, espessura até 7 cm</t>
  </si>
  <si>
    <t>Retirada com reaproveitamento da estrutura de madeira tipo tesoura p/ telhas cerâmica romanas (2 águas)</t>
  </si>
  <si>
    <t>03.02.040</t>
  </si>
  <si>
    <t>03.01.040</t>
  </si>
  <si>
    <t>03.01.060</t>
  </si>
  <si>
    <t>06.02.020</t>
  </si>
  <si>
    <t>Escavação manual de valas em terra</t>
  </si>
  <si>
    <t>11.18.040</t>
  </si>
  <si>
    <t>09.01.020</t>
  </si>
  <si>
    <t>Forma em tábuas comuns p/ baldrame</t>
  </si>
  <si>
    <t>09.01.030</t>
  </si>
  <si>
    <t>11.16.040</t>
  </si>
  <si>
    <t>13.01.020</t>
  </si>
  <si>
    <t>Execução de laje pré-fabricada c/ lajota cerâmica esp.= 12 cm</t>
  </si>
  <si>
    <t>17.01.040</t>
  </si>
  <si>
    <t>17.01.020</t>
  </si>
  <si>
    <t>6.5</t>
  </si>
  <si>
    <t>18.06.060</t>
  </si>
  <si>
    <t>18.06.080</t>
  </si>
  <si>
    <t>17.05.070</t>
  </si>
  <si>
    <t>Execução de piso em concreto simples (calçada externa)</t>
  </si>
  <si>
    <t>33.02.060</t>
  </si>
  <si>
    <t>15.01.010</t>
  </si>
  <si>
    <t>16.02.030</t>
  </si>
  <si>
    <t>16.02.230</t>
  </si>
  <si>
    <t>05.07.050</t>
  </si>
  <si>
    <t>Demolição de piso com concreto simples (revisão do esgoto)</t>
  </si>
  <si>
    <t>40.05.020</t>
  </si>
  <si>
    <t>Interruptor simples e placa</t>
  </si>
  <si>
    <t>cj.</t>
  </si>
  <si>
    <t>40.04.450</t>
  </si>
  <si>
    <t>Tomada 2P+T de 10A - 250V, completa</t>
  </si>
  <si>
    <t>Caixa de ferro estampada 4x2</t>
  </si>
  <si>
    <t>Caixa de ferro estampada octogonal de 3x3</t>
  </si>
  <si>
    <t>40.01.090</t>
  </si>
  <si>
    <t>38.19.030</t>
  </si>
  <si>
    <t>Eletroduto PVC corrugado flexível, diâmetro externo de 25mm</t>
  </si>
  <si>
    <t>4.5</t>
  </si>
  <si>
    <t>4.6</t>
  </si>
  <si>
    <t>Fio de cobre diâmetro nominal 4,00mm2 isolado em PVC</t>
  </si>
  <si>
    <t>Arqtº MILTON LOT JUNIOR</t>
  </si>
  <si>
    <t>Secretário de Obras</t>
  </si>
  <si>
    <t>Formas em tábuas comuns p/ vigas de apoio</t>
  </si>
  <si>
    <t>Formas em tábuas comuns p/ pilares</t>
  </si>
  <si>
    <t>Retirada de elementos chumbados (batente da porta)</t>
  </si>
  <si>
    <t>11.01.130</t>
  </si>
  <si>
    <t>Retirada de cumeeira cerâmica</t>
  </si>
  <si>
    <t>Alvenaria de elevação de tijolo maciço (parede da garagem)</t>
  </si>
  <si>
    <t>Demolição de lajes pré-moldadas esp.= 12 cm</t>
  </si>
  <si>
    <t>Cidade: Birigui - SP</t>
  </si>
  <si>
    <t>Proprietário: Paulo Takashi Kumazawa</t>
  </si>
  <si>
    <t>Obra: Reforma de residência danificada</t>
  </si>
  <si>
    <t>Local: Rua Bandeirantes, 700 - Centro</t>
  </si>
  <si>
    <t>1.17</t>
  </si>
  <si>
    <t>6.6</t>
  </si>
  <si>
    <t>Execução de piso em concreto simples (revisão do esgoto)</t>
  </si>
  <si>
    <t>Chapisco fino em argamassa de cimento e areia (1:3)</t>
  </si>
  <si>
    <t>COBERTURA</t>
  </si>
  <si>
    <t>Birigui, 28 de fevereiro de 2.018.</t>
  </si>
  <si>
    <t>9.1</t>
  </si>
  <si>
    <t>9.2</t>
  </si>
  <si>
    <t>2.9</t>
  </si>
  <si>
    <t>2.14</t>
  </si>
  <si>
    <t>Reforço fundação - Estacas de reação Mega</t>
  </si>
  <si>
    <t>Revista Pini</t>
  </si>
  <si>
    <t>-</t>
  </si>
  <si>
    <t>Fonte: Tabela SINAPI Jan/2018 c/ desonerações, CPOS 170 e Revista Pini</t>
  </si>
  <si>
    <t>Setenta e Dois Mil Duzentos e Cinquenta e Três Reais e Setenta Centavos</t>
  </si>
  <si>
    <t>Alvenaria de vedação de blocos cerâmicos furados na horizontal 11,5x19x19cm esp.= 11,50cm</t>
  </si>
  <si>
    <t>Alvenaria de vedação de blocos cerâmicos furados na vertical 19x19x39cm esp.= 19,00cm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</si>
</sst>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&quot;R$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9" fontId="3" fillId="0" borderId="1" xfId="0" applyNumberFormat="1" applyFont="1" applyBorder="1" applyAlignment="1">
      <alignment horizontal="center"/>
    </xf>
    <xf numFmtId="0" fontId="3" fillId="0" borderId="0" xfId="0" applyFont="1"/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0" xfId="0" applyFont="1" applyBorder="1"/>
    <xf numFmtId="0" fontId="2" fillId="0" borderId="0" xfId="0" applyFont="1" applyBorder="1"/>
    <xf numFmtId="0" fontId="2" fillId="0" borderId="11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2" fillId="0" borderId="0" xfId="0" applyFont="1" applyBorder="1" applyAlignment="1">
      <alignment horizontal="right"/>
    </xf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4" fontId="2" fillId="0" borderId="2" xfId="0" applyNumberFormat="1" applyFont="1" applyBorder="1" applyAlignment="1"/>
    <xf numFmtId="164" fontId="2" fillId="0" borderId="6" xfId="0" applyNumberFormat="1" applyFont="1" applyBorder="1" applyAlignment="1"/>
    <xf numFmtId="0" fontId="2" fillId="0" borderId="0" xfId="0" applyFont="1" applyAlignment="1"/>
    <xf numFmtId="0" fontId="2" fillId="0" borderId="1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44" fontId="2" fillId="0" borderId="8" xfId="0" applyNumberFormat="1" applyFont="1" applyBorder="1" applyAlignment="1"/>
    <xf numFmtId="44" fontId="2" fillId="0" borderId="1" xfId="0" applyNumberFormat="1" applyFont="1" applyBorder="1" applyAlignment="1"/>
    <xf numFmtId="44" fontId="3" fillId="0" borderId="8" xfId="0" applyNumberFormat="1" applyFont="1" applyBorder="1" applyAlignment="1"/>
    <xf numFmtId="44" fontId="2" fillId="0" borderId="2" xfId="0" applyNumberFormat="1" applyFont="1" applyBorder="1" applyAlignment="1"/>
    <xf numFmtId="44" fontId="2" fillId="0" borderId="6" xfId="0" applyNumberFormat="1" applyFont="1" applyBorder="1" applyAlignment="1"/>
    <xf numFmtId="2" fontId="2" fillId="0" borderId="1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4" fontId="2" fillId="0" borderId="1" xfId="0" applyNumberFormat="1" applyFont="1" applyBorder="1" applyAlignment="1">
      <alignment vertical="center"/>
    </xf>
    <xf numFmtId="44" fontId="2" fillId="0" borderId="8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7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4" fontId="2" fillId="0" borderId="0" xfId="0" applyNumberFormat="1" applyFont="1" applyBorder="1" applyAlignment="1"/>
    <xf numFmtId="44" fontId="2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 wrapText="1"/>
    </xf>
    <xf numFmtId="0" fontId="3" fillId="2" borderId="21" xfId="0" applyFont="1" applyFill="1" applyBorder="1" applyAlignment="1">
      <alignment horizontal="center"/>
    </xf>
    <xf numFmtId="44" fontId="3" fillId="3" borderId="8" xfId="0" applyNumberFormat="1" applyFont="1" applyFill="1" applyBorder="1" applyAlignment="1"/>
    <xf numFmtId="164" fontId="3" fillId="0" borderId="8" xfId="0" applyNumberFormat="1" applyFont="1" applyBorder="1" applyAlignment="1"/>
    <xf numFmtId="44" fontId="2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120"/>
  <sheetViews>
    <sheetView tabSelected="1" topLeftCell="A42" zoomScaleNormal="100" workbookViewId="0">
      <selection activeCell="D55" sqref="D55"/>
    </sheetView>
  </sheetViews>
  <sheetFormatPr defaultRowHeight="15" x14ac:dyDescent="0.25"/>
  <cols>
    <col min="1" max="1" width="10.7109375" customWidth="1"/>
    <col min="2" max="2" width="14.28515625" customWidth="1"/>
    <col min="4" max="4" width="55.5703125" customWidth="1"/>
    <col min="5" max="5" width="9.5703125" customWidth="1"/>
    <col min="6" max="6" width="7.42578125" customWidth="1"/>
    <col min="7" max="7" width="11" bestFit="1" customWidth="1"/>
    <col min="8" max="8" width="15.5703125" customWidth="1"/>
    <col min="9" max="9" width="16.42578125" customWidth="1"/>
  </cols>
  <sheetData>
    <row r="6" spans="1:8" s="2" customFormat="1" x14ac:dyDescent="0.25">
      <c r="E6" s="1"/>
    </row>
    <row r="7" spans="1:8" s="2" customFormat="1" ht="12.75" x14ac:dyDescent="0.2"/>
    <row r="8" spans="1:8" s="2" customFormat="1" ht="12.75" x14ac:dyDescent="0.2">
      <c r="A8" s="11" t="s">
        <v>197</v>
      </c>
      <c r="B8" s="11"/>
    </row>
    <row r="9" spans="1:8" s="2" customFormat="1" ht="12.75" x14ac:dyDescent="0.2">
      <c r="A9" s="11" t="s">
        <v>198</v>
      </c>
      <c r="B9" s="11"/>
    </row>
    <row r="10" spans="1:8" s="2" customFormat="1" ht="12.75" x14ac:dyDescent="0.2">
      <c r="A10" s="11" t="s">
        <v>195</v>
      </c>
      <c r="B10" s="11"/>
    </row>
    <row r="11" spans="1:8" s="2" customFormat="1" ht="13.5" thickBot="1" x14ac:dyDescent="0.25">
      <c r="A11" s="11" t="s">
        <v>196</v>
      </c>
      <c r="B11" s="11"/>
    </row>
    <row r="12" spans="1:8" s="2" customFormat="1" x14ac:dyDescent="0.25">
      <c r="A12" s="70" t="s">
        <v>0</v>
      </c>
      <c r="B12" s="71"/>
      <c r="C12" s="71"/>
      <c r="D12" s="71"/>
      <c r="E12" s="71"/>
      <c r="F12" s="71"/>
      <c r="G12" s="71"/>
      <c r="H12" s="72"/>
    </row>
    <row r="13" spans="1:8" s="2" customFormat="1" ht="13.5" thickBot="1" x14ac:dyDescent="0.25">
      <c r="A13" s="59" t="s">
        <v>105</v>
      </c>
      <c r="B13" s="60" t="s">
        <v>1</v>
      </c>
      <c r="C13" s="60" t="s">
        <v>2</v>
      </c>
      <c r="D13" s="61" t="s">
        <v>3</v>
      </c>
      <c r="E13" s="60" t="s">
        <v>5</v>
      </c>
      <c r="F13" s="60" t="s">
        <v>4</v>
      </c>
      <c r="G13" s="60" t="s">
        <v>130</v>
      </c>
      <c r="H13" s="62" t="s">
        <v>6</v>
      </c>
    </row>
    <row r="14" spans="1:8" s="28" customFormat="1" ht="15.75" customHeight="1" x14ac:dyDescent="0.2">
      <c r="A14" s="12"/>
      <c r="B14" s="29"/>
      <c r="C14" s="4">
        <v>1</v>
      </c>
      <c r="D14" s="5" t="s">
        <v>7</v>
      </c>
      <c r="E14" s="3"/>
      <c r="F14" s="32"/>
      <c r="G14" s="26"/>
      <c r="H14" s="27"/>
    </row>
    <row r="15" spans="1:8" s="28" customFormat="1" ht="25.5" x14ac:dyDescent="0.2">
      <c r="A15" s="43" t="s">
        <v>120</v>
      </c>
      <c r="B15" s="44" t="s">
        <v>140</v>
      </c>
      <c r="C15" s="6" t="s">
        <v>8</v>
      </c>
      <c r="D15" s="7" t="s">
        <v>139</v>
      </c>
      <c r="E15" s="42">
        <v>39.619999999999997</v>
      </c>
      <c r="F15" s="34" t="s">
        <v>144</v>
      </c>
      <c r="G15" s="45">
        <v>7.6</v>
      </c>
      <c r="H15" s="46">
        <f t="shared" ref="H15:H31" si="0">G15*E15</f>
        <v>301.11199999999997</v>
      </c>
    </row>
    <row r="16" spans="1:8" s="28" customFormat="1" ht="15.75" customHeight="1" x14ac:dyDescent="0.2">
      <c r="A16" s="13" t="s">
        <v>120</v>
      </c>
      <c r="B16" s="30" t="s">
        <v>141</v>
      </c>
      <c r="C16" s="6" t="s">
        <v>9</v>
      </c>
      <c r="D16" s="8" t="s">
        <v>142</v>
      </c>
      <c r="E16" s="40">
        <v>44.22</v>
      </c>
      <c r="F16" s="34" t="s">
        <v>106</v>
      </c>
      <c r="G16" s="36">
        <v>1.91</v>
      </c>
      <c r="H16" s="35">
        <f t="shared" si="0"/>
        <v>84.4602</v>
      </c>
    </row>
    <row r="17" spans="1:8" s="28" customFormat="1" ht="25.5" x14ac:dyDescent="0.2">
      <c r="A17" s="43" t="s">
        <v>120</v>
      </c>
      <c r="B17" s="44" t="s">
        <v>121</v>
      </c>
      <c r="C17" s="6" t="s">
        <v>10</v>
      </c>
      <c r="D17" s="7" t="s">
        <v>143</v>
      </c>
      <c r="E17" s="42">
        <v>1.98</v>
      </c>
      <c r="F17" s="34" t="s">
        <v>145</v>
      </c>
      <c r="G17" s="45">
        <v>139.47999999999999</v>
      </c>
      <c r="H17" s="46">
        <f t="shared" si="0"/>
        <v>276.17039999999997</v>
      </c>
    </row>
    <row r="18" spans="1:8" s="28" customFormat="1" ht="25.5" x14ac:dyDescent="0.2">
      <c r="A18" s="43" t="s">
        <v>120</v>
      </c>
      <c r="B18" s="44" t="s">
        <v>121</v>
      </c>
      <c r="C18" s="6" t="s">
        <v>11</v>
      </c>
      <c r="D18" s="7" t="s">
        <v>146</v>
      </c>
      <c r="E18" s="42">
        <v>2.4</v>
      </c>
      <c r="F18" s="34" t="s">
        <v>145</v>
      </c>
      <c r="G18" s="45">
        <v>139.47999999999999</v>
      </c>
      <c r="H18" s="46">
        <f t="shared" si="0"/>
        <v>334.75199999999995</v>
      </c>
    </row>
    <row r="19" spans="1:8" s="28" customFormat="1" ht="15.75" customHeight="1" x14ac:dyDescent="0.2">
      <c r="A19" s="13" t="s">
        <v>120</v>
      </c>
      <c r="B19" s="30" t="s">
        <v>124</v>
      </c>
      <c r="C19" s="6" t="s">
        <v>12</v>
      </c>
      <c r="D19" s="8" t="s">
        <v>192</v>
      </c>
      <c r="E19" s="40">
        <v>5.82</v>
      </c>
      <c r="F19" s="34" t="s">
        <v>106</v>
      </c>
      <c r="G19" s="36">
        <v>3.69</v>
      </c>
      <c r="H19" s="35">
        <f t="shared" si="0"/>
        <v>21.4758</v>
      </c>
    </row>
    <row r="20" spans="1:8" s="28" customFormat="1" ht="15.75" customHeight="1" x14ac:dyDescent="0.2">
      <c r="A20" s="13" t="s">
        <v>120</v>
      </c>
      <c r="B20" s="30" t="s">
        <v>123</v>
      </c>
      <c r="C20" s="6" t="s">
        <v>19</v>
      </c>
      <c r="D20" s="8" t="s">
        <v>14</v>
      </c>
      <c r="E20" s="40">
        <v>52.33</v>
      </c>
      <c r="F20" s="34" t="s">
        <v>144</v>
      </c>
      <c r="G20" s="36">
        <v>9.83</v>
      </c>
      <c r="H20" s="35">
        <f t="shared" si="0"/>
        <v>514.40390000000002</v>
      </c>
    </row>
    <row r="21" spans="1:8" s="28" customFormat="1" ht="25.5" x14ac:dyDescent="0.2">
      <c r="A21" s="43" t="s">
        <v>120</v>
      </c>
      <c r="B21" s="44" t="s">
        <v>122</v>
      </c>
      <c r="C21" s="6" t="s">
        <v>20</v>
      </c>
      <c r="D21" s="7" t="s">
        <v>147</v>
      </c>
      <c r="E21" s="42">
        <v>52.33</v>
      </c>
      <c r="F21" s="34" t="s">
        <v>144</v>
      </c>
      <c r="G21" s="45">
        <v>14.99</v>
      </c>
      <c r="H21" s="46">
        <f t="shared" si="0"/>
        <v>784.42669999999998</v>
      </c>
    </row>
    <row r="22" spans="1:8" s="28" customFormat="1" ht="25.5" x14ac:dyDescent="0.2">
      <c r="A22" s="43" t="s">
        <v>120</v>
      </c>
      <c r="B22" s="44" t="s">
        <v>148</v>
      </c>
      <c r="C22" s="6" t="s">
        <v>21</v>
      </c>
      <c r="D22" s="7" t="s">
        <v>15</v>
      </c>
      <c r="E22" s="42">
        <v>3.15</v>
      </c>
      <c r="F22" s="34" t="s">
        <v>145</v>
      </c>
      <c r="G22" s="45">
        <v>50.72</v>
      </c>
      <c r="H22" s="46">
        <f t="shared" si="0"/>
        <v>159.768</v>
      </c>
    </row>
    <row r="23" spans="1:8" s="28" customFormat="1" ht="25.5" x14ac:dyDescent="0.2">
      <c r="A23" s="43" t="s">
        <v>120</v>
      </c>
      <c r="B23" s="44" t="s">
        <v>148</v>
      </c>
      <c r="C23" s="6" t="s">
        <v>22</v>
      </c>
      <c r="D23" s="7" t="s">
        <v>16</v>
      </c>
      <c r="E23" s="42">
        <v>15.78</v>
      </c>
      <c r="F23" s="34" t="s">
        <v>145</v>
      </c>
      <c r="G23" s="45">
        <v>50.72</v>
      </c>
      <c r="H23" s="46">
        <f t="shared" si="0"/>
        <v>800.36159999999995</v>
      </c>
    </row>
    <row r="24" spans="1:8" s="28" customFormat="1" ht="15.75" customHeight="1" x14ac:dyDescent="0.2">
      <c r="A24" s="13" t="s">
        <v>120</v>
      </c>
      <c r="B24" s="30" t="s">
        <v>149</v>
      </c>
      <c r="C24" s="6" t="s">
        <v>23</v>
      </c>
      <c r="D24" s="8" t="s">
        <v>17</v>
      </c>
      <c r="E24" s="40">
        <v>1.1599999999999999</v>
      </c>
      <c r="F24" s="34" t="s">
        <v>145</v>
      </c>
      <c r="G24" s="36">
        <v>253.6</v>
      </c>
      <c r="H24" s="35">
        <f t="shared" si="0"/>
        <v>294.17599999999999</v>
      </c>
    </row>
    <row r="25" spans="1:8" s="28" customFormat="1" ht="15.75" customHeight="1" x14ac:dyDescent="0.2">
      <c r="A25" s="13" t="s">
        <v>120</v>
      </c>
      <c r="B25" s="30" t="s">
        <v>149</v>
      </c>
      <c r="C25" s="6" t="s">
        <v>24</v>
      </c>
      <c r="D25" s="8" t="s">
        <v>18</v>
      </c>
      <c r="E25" s="40">
        <v>1.07</v>
      </c>
      <c r="F25" s="34" t="s">
        <v>145</v>
      </c>
      <c r="G25" s="36">
        <v>253.6</v>
      </c>
      <c r="H25" s="35">
        <f t="shared" si="0"/>
        <v>271.35200000000003</v>
      </c>
    </row>
    <row r="26" spans="1:8" s="28" customFormat="1" ht="15.75" customHeight="1" x14ac:dyDescent="0.2">
      <c r="A26" s="13" t="s">
        <v>120</v>
      </c>
      <c r="B26" s="30" t="s">
        <v>150</v>
      </c>
      <c r="C26" s="6" t="s">
        <v>28</v>
      </c>
      <c r="D26" s="8" t="s">
        <v>194</v>
      </c>
      <c r="E26" s="40">
        <v>31.37</v>
      </c>
      <c r="F26" s="34" t="s">
        <v>144</v>
      </c>
      <c r="G26" s="36">
        <v>19.02</v>
      </c>
      <c r="H26" s="35">
        <f t="shared" si="0"/>
        <v>596.65740000000005</v>
      </c>
    </row>
    <row r="27" spans="1:8" s="28" customFormat="1" ht="15.75" customHeight="1" x14ac:dyDescent="0.2">
      <c r="A27" s="13" t="s">
        <v>120</v>
      </c>
      <c r="B27" s="30" t="s">
        <v>121</v>
      </c>
      <c r="C27" s="6" t="s">
        <v>29</v>
      </c>
      <c r="D27" s="8" t="s">
        <v>172</v>
      </c>
      <c r="E27" s="40">
        <v>1.54</v>
      </c>
      <c r="F27" s="34" t="s">
        <v>145</v>
      </c>
      <c r="G27" s="36">
        <v>139.47999999999999</v>
      </c>
      <c r="H27" s="35">
        <f t="shared" si="0"/>
        <v>214.79919999999998</v>
      </c>
    </row>
    <row r="28" spans="1:8" s="28" customFormat="1" ht="25.5" x14ac:dyDescent="0.2">
      <c r="A28" s="43" t="s">
        <v>120</v>
      </c>
      <c r="B28" s="44" t="s">
        <v>125</v>
      </c>
      <c r="C28" s="6" t="s">
        <v>30</v>
      </c>
      <c r="D28" s="7" t="s">
        <v>25</v>
      </c>
      <c r="E28" s="42">
        <v>5.39</v>
      </c>
      <c r="F28" s="34" t="s">
        <v>144</v>
      </c>
      <c r="G28" s="45">
        <v>19.63</v>
      </c>
      <c r="H28" s="46">
        <f t="shared" si="0"/>
        <v>105.80569999999999</v>
      </c>
    </row>
    <row r="29" spans="1:8" s="28" customFormat="1" ht="25.5" x14ac:dyDescent="0.2">
      <c r="A29" s="43" t="s">
        <v>120</v>
      </c>
      <c r="B29" s="44" t="s">
        <v>128</v>
      </c>
      <c r="C29" s="6" t="s">
        <v>31</v>
      </c>
      <c r="D29" s="7" t="s">
        <v>26</v>
      </c>
      <c r="E29" s="42">
        <v>1</v>
      </c>
      <c r="F29" s="34" t="s">
        <v>107</v>
      </c>
      <c r="G29" s="45">
        <v>16.29</v>
      </c>
      <c r="H29" s="46">
        <f t="shared" si="0"/>
        <v>16.29</v>
      </c>
    </row>
    <row r="30" spans="1:8" s="28" customFormat="1" ht="25.5" x14ac:dyDescent="0.2">
      <c r="A30" s="43" t="s">
        <v>120</v>
      </c>
      <c r="B30" s="44" t="s">
        <v>125</v>
      </c>
      <c r="C30" s="6" t="s">
        <v>126</v>
      </c>
      <c r="D30" s="7" t="s">
        <v>27</v>
      </c>
      <c r="E30" s="42">
        <v>2</v>
      </c>
      <c r="F30" s="34" t="s">
        <v>144</v>
      </c>
      <c r="G30" s="45">
        <v>19.63</v>
      </c>
      <c r="H30" s="46">
        <f t="shared" si="0"/>
        <v>39.26</v>
      </c>
    </row>
    <row r="31" spans="1:8" s="28" customFormat="1" ht="12.75" x14ac:dyDescent="0.2">
      <c r="A31" s="43" t="s">
        <v>120</v>
      </c>
      <c r="B31" s="44" t="s">
        <v>127</v>
      </c>
      <c r="C31" s="6" t="s">
        <v>199</v>
      </c>
      <c r="D31" s="7" t="s">
        <v>190</v>
      </c>
      <c r="E31" s="40">
        <v>5</v>
      </c>
      <c r="F31" s="34" t="s">
        <v>106</v>
      </c>
      <c r="G31" s="36">
        <v>6.73</v>
      </c>
      <c r="H31" s="35">
        <f t="shared" si="0"/>
        <v>33.650000000000006</v>
      </c>
    </row>
    <row r="32" spans="1:8" s="28" customFormat="1" ht="15.75" customHeight="1" x14ac:dyDescent="0.2">
      <c r="A32" s="67" t="s">
        <v>13</v>
      </c>
      <c r="B32" s="68"/>
      <c r="C32" s="68"/>
      <c r="D32" s="68"/>
      <c r="E32" s="68"/>
      <c r="F32" s="68"/>
      <c r="G32" s="69"/>
      <c r="H32" s="37">
        <f>SUM(H15:H31)</f>
        <v>4848.9209000000001</v>
      </c>
    </row>
    <row r="33" spans="1:9" s="28" customFormat="1" ht="15.75" customHeight="1" x14ac:dyDescent="0.2">
      <c r="A33" s="12"/>
      <c r="B33" s="29"/>
      <c r="C33" s="4">
        <v>2</v>
      </c>
      <c r="D33" s="5" t="s">
        <v>32</v>
      </c>
      <c r="E33" s="5"/>
      <c r="F33" s="4"/>
      <c r="G33" s="3"/>
      <c r="H33" s="27"/>
      <c r="I33" s="53"/>
    </row>
    <row r="34" spans="1:9" s="28" customFormat="1" ht="15.75" customHeight="1" x14ac:dyDescent="0.2">
      <c r="A34" s="12" t="s">
        <v>210</v>
      </c>
      <c r="B34" s="29" t="s">
        <v>211</v>
      </c>
      <c r="C34" s="32" t="s">
        <v>33</v>
      </c>
      <c r="D34" s="33" t="s">
        <v>209</v>
      </c>
      <c r="E34" s="3">
        <v>19</v>
      </c>
      <c r="F34" s="4" t="s">
        <v>107</v>
      </c>
      <c r="G34" s="65">
        <v>715</v>
      </c>
      <c r="H34" s="27">
        <f>G34*E34</f>
        <v>13585</v>
      </c>
      <c r="I34" s="53"/>
    </row>
    <row r="35" spans="1:9" s="28" customFormat="1" ht="25.5" x14ac:dyDescent="0.2">
      <c r="A35" s="43" t="s">
        <v>120</v>
      </c>
      <c r="B35" s="44" t="s">
        <v>129</v>
      </c>
      <c r="C35" s="32" t="s">
        <v>34</v>
      </c>
      <c r="D35" s="7" t="s">
        <v>117</v>
      </c>
      <c r="E35" s="42">
        <v>65</v>
      </c>
      <c r="F35" s="34" t="s">
        <v>106</v>
      </c>
      <c r="G35" s="45">
        <v>47.48</v>
      </c>
      <c r="H35" s="46">
        <f t="shared" ref="H35:H50" si="1">G35*E35</f>
        <v>3086.2</v>
      </c>
    </row>
    <row r="36" spans="1:9" s="28" customFormat="1" ht="15.75" customHeight="1" x14ac:dyDescent="0.2">
      <c r="A36" s="13" t="s">
        <v>120</v>
      </c>
      <c r="B36" s="30" t="s">
        <v>151</v>
      </c>
      <c r="C36" s="32" t="s">
        <v>35</v>
      </c>
      <c r="D36" s="8" t="s">
        <v>152</v>
      </c>
      <c r="E36" s="40">
        <v>5.14</v>
      </c>
      <c r="F36" s="34" t="s">
        <v>145</v>
      </c>
      <c r="G36" s="36">
        <v>38.04</v>
      </c>
      <c r="H36" s="46">
        <f t="shared" si="1"/>
        <v>195.5256</v>
      </c>
    </row>
    <row r="37" spans="1:9" s="28" customFormat="1" ht="15.75" customHeight="1" x14ac:dyDescent="0.2">
      <c r="A37" s="13" t="s">
        <v>120</v>
      </c>
      <c r="B37" s="30" t="s">
        <v>153</v>
      </c>
      <c r="C37" s="32" t="s">
        <v>36</v>
      </c>
      <c r="D37" s="8" t="s">
        <v>46</v>
      </c>
      <c r="E37" s="40">
        <v>0.21</v>
      </c>
      <c r="F37" s="34" t="s">
        <v>145</v>
      </c>
      <c r="G37" s="36">
        <v>99.56</v>
      </c>
      <c r="H37" s="46">
        <f t="shared" si="1"/>
        <v>20.907599999999999</v>
      </c>
    </row>
    <row r="38" spans="1:9" s="28" customFormat="1" ht="12.75" x14ac:dyDescent="0.2">
      <c r="A38" s="43" t="s">
        <v>120</v>
      </c>
      <c r="B38" s="44" t="s">
        <v>154</v>
      </c>
      <c r="C38" s="32" t="s">
        <v>37</v>
      </c>
      <c r="D38" s="47" t="s">
        <v>155</v>
      </c>
      <c r="E38" s="42">
        <v>15.42</v>
      </c>
      <c r="F38" s="34" t="s">
        <v>144</v>
      </c>
      <c r="G38" s="45">
        <v>53.93</v>
      </c>
      <c r="H38" s="46">
        <f t="shared" si="1"/>
        <v>831.60059999999999</v>
      </c>
    </row>
    <row r="39" spans="1:9" s="28" customFormat="1" ht="15.75" customHeight="1" x14ac:dyDescent="0.2">
      <c r="A39" s="13" t="s">
        <v>120</v>
      </c>
      <c r="B39" s="30" t="s">
        <v>132</v>
      </c>
      <c r="C39" s="32" t="s">
        <v>38</v>
      </c>
      <c r="D39" s="8" t="s">
        <v>48</v>
      </c>
      <c r="E39" s="40">
        <v>73.62</v>
      </c>
      <c r="F39" s="34" t="s">
        <v>108</v>
      </c>
      <c r="G39" s="36">
        <v>5.27</v>
      </c>
      <c r="H39" s="46">
        <f t="shared" si="1"/>
        <v>387.97739999999999</v>
      </c>
    </row>
    <row r="40" spans="1:9" s="28" customFormat="1" ht="15.75" customHeight="1" x14ac:dyDescent="0.2">
      <c r="A40" s="13" t="s">
        <v>120</v>
      </c>
      <c r="B40" s="30" t="s">
        <v>133</v>
      </c>
      <c r="C40" s="32" t="s">
        <v>39</v>
      </c>
      <c r="D40" s="8" t="s">
        <v>47</v>
      </c>
      <c r="E40" s="40">
        <v>1.54</v>
      </c>
      <c r="F40" s="34" t="s">
        <v>145</v>
      </c>
      <c r="G40" s="36">
        <v>259.52</v>
      </c>
      <c r="H40" s="46">
        <f t="shared" si="1"/>
        <v>399.66079999999999</v>
      </c>
    </row>
    <row r="41" spans="1:9" s="28" customFormat="1" ht="15.75" customHeight="1" x14ac:dyDescent="0.2">
      <c r="A41" s="13" t="s">
        <v>120</v>
      </c>
      <c r="B41" s="30" t="s">
        <v>157</v>
      </c>
      <c r="C41" s="32" t="s">
        <v>40</v>
      </c>
      <c r="D41" s="8" t="s">
        <v>49</v>
      </c>
      <c r="E41" s="40">
        <v>1.54</v>
      </c>
      <c r="F41" s="34" t="s">
        <v>145</v>
      </c>
      <c r="G41" s="36">
        <v>106.8</v>
      </c>
      <c r="H41" s="46">
        <f t="shared" si="1"/>
        <v>164.47200000000001</v>
      </c>
    </row>
    <row r="42" spans="1:9" s="28" customFormat="1" ht="15.75" customHeight="1" x14ac:dyDescent="0.2">
      <c r="A42" s="13" t="s">
        <v>120</v>
      </c>
      <c r="B42" s="30" t="s">
        <v>156</v>
      </c>
      <c r="C42" s="32" t="s">
        <v>207</v>
      </c>
      <c r="D42" s="8" t="s">
        <v>188</v>
      </c>
      <c r="E42" s="40">
        <v>15.42</v>
      </c>
      <c r="F42" s="34" t="s">
        <v>144</v>
      </c>
      <c r="G42" s="36">
        <v>113.38</v>
      </c>
      <c r="H42" s="46">
        <f t="shared" si="1"/>
        <v>1748.3195999999998</v>
      </c>
    </row>
    <row r="43" spans="1:9" s="28" customFormat="1" ht="15.75" customHeight="1" x14ac:dyDescent="0.2">
      <c r="A43" s="13" t="s">
        <v>120</v>
      </c>
      <c r="B43" s="30" t="s">
        <v>132</v>
      </c>
      <c r="C43" s="32" t="s">
        <v>41</v>
      </c>
      <c r="D43" s="8" t="s">
        <v>50</v>
      </c>
      <c r="E43" s="40">
        <v>92.15</v>
      </c>
      <c r="F43" s="34" t="s">
        <v>108</v>
      </c>
      <c r="G43" s="36">
        <v>5.27</v>
      </c>
      <c r="H43" s="46">
        <f t="shared" si="1"/>
        <v>485.63049999999998</v>
      </c>
    </row>
    <row r="44" spans="1:9" s="28" customFormat="1" ht="15.75" customHeight="1" x14ac:dyDescent="0.2">
      <c r="A44" s="13" t="s">
        <v>120</v>
      </c>
      <c r="B44" s="30" t="s">
        <v>191</v>
      </c>
      <c r="C44" s="32" t="s">
        <v>42</v>
      </c>
      <c r="D44" s="8" t="s">
        <v>118</v>
      </c>
      <c r="E44" s="40">
        <v>0.85</v>
      </c>
      <c r="F44" s="34" t="s">
        <v>145</v>
      </c>
      <c r="G44" s="36">
        <v>270.20999999999998</v>
      </c>
      <c r="H44" s="46">
        <f t="shared" si="1"/>
        <v>229.67849999999999</v>
      </c>
    </row>
    <row r="45" spans="1:9" s="28" customFormat="1" ht="15.75" customHeight="1" x14ac:dyDescent="0.2">
      <c r="A45" s="13" t="s">
        <v>120</v>
      </c>
      <c r="B45" s="30" t="s">
        <v>134</v>
      </c>
      <c r="C45" s="32" t="s">
        <v>43</v>
      </c>
      <c r="D45" s="8" t="s">
        <v>119</v>
      </c>
      <c r="E45" s="40">
        <v>0.85</v>
      </c>
      <c r="F45" s="34" t="s">
        <v>145</v>
      </c>
      <c r="G45" s="36">
        <v>73.760000000000005</v>
      </c>
      <c r="H45" s="46">
        <f t="shared" si="1"/>
        <v>62.696000000000005</v>
      </c>
    </row>
    <row r="46" spans="1:9" s="28" customFormat="1" ht="15.75" customHeight="1" x14ac:dyDescent="0.2">
      <c r="A46" s="13" t="s">
        <v>120</v>
      </c>
      <c r="B46" s="30" t="s">
        <v>156</v>
      </c>
      <c r="C46" s="32" t="s">
        <v>44</v>
      </c>
      <c r="D46" s="8" t="s">
        <v>189</v>
      </c>
      <c r="E46" s="40">
        <v>19.5</v>
      </c>
      <c r="F46" s="34" t="s">
        <v>144</v>
      </c>
      <c r="G46" s="36">
        <v>113.38</v>
      </c>
      <c r="H46" s="46">
        <f t="shared" si="1"/>
        <v>2210.91</v>
      </c>
    </row>
    <row r="47" spans="1:9" s="28" customFormat="1" ht="15.75" customHeight="1" x14ac:dyDescent="0.2">
      <c r="A47" s="13" t="s">
        <v>120</v>
      </c>
      <c r="B47" s="30" t="s">
        <v>132</v>
      </c>
      <c r="C47" s="32" t="s">
        <v>208</v>
      </c>
      <c r="D47" s="8" t="s">
        <v>51</v>
      </c>
      <c r="E47" s="40">
        <v>135.51</v>
      </c>
      <c r="F47" s="34" t="s">
        <v>108</v>
      </c>
      <c r="G47" s="36">
        <v>5.27</v>
      </c>
      <c r="H47" s="46">
        <f>G47*E47</f>
        <v>714.13769999999988</v>
      </c>
    </row>
    <row r="48" spans="1:9" s="28" customFormat="1" ht="15.75" customHeight="1" x14ac:dyDescent="0.2">
      <c r="A48" s="13" t="s">
        <v>120</v>
      </c>
      <c r="B48" s="30" t="s">
        <v>191</v>
      </c>
      <c r="C48" s="32" t="s">
        <v>45</v>
      </c>
      <c r="D48" s="8" t="s">
        <v>52</v>
      </c>
      <c r="E48" s="40">
        <v>1.07</v>
      </c>
      <c r="F48" s="34" t="s">
        <v>145</v>
      </c>
      <c r="G48" s="36">
        <v>270.20999999999998</v>
      </c>
      <c r="H48" s="46">
        <f t="shared" si="1"/>
        <v>289.12470000000002</v>
      </c>
    </row>
    <row r="49" spans="1:9" s="28" customFormat="1" ht="15.75" customHeight="1" x14ac:dyDescent="0.2">
      <c r="A49" s="13" t="s">
        <v>120</v>
      </c>
      <c r="B49" s="30" t="s">
        <v>134</v>
      </c>
      <c r="C49" s="32" t="s">
        <v>54</v>
      </c>
      <c r="D49" s="8" t="s">
        <v>53</v>
      </c>
      <c r="E49" s="40">
        <v>1.07</v>
      </c>
      <c r="F49" s="34" t="s">
        <v>145</v>
      </c>
      <c r="G49" s="36">
        <v>73.760000000000005</v>
      </c>
      <c r="H49" s="46">
        <f t="shared" si="1"/>
        <v>78.923200000000008</v>
      </c>
    </row>
    <row r="50" spans="1:9" s="28" customFormat="1" ht="15.75" customHeight="1" x14ac:dyDescent="0.2">
      <c r="A50" s="13" t="s">
        <v>120</v>
      </c>
      <c r="B50" s="30" t="s">
        <v>158</v>
      </c>
      <c r="C50" s="32" t="s">
        <v>131</v>
      </c>
      <c r="D50" s="8" t="s">
        <v>159</v>
      </c>
      <c r="E50" s="40">
        <v>31.37</v>
      </c>
      <c r="F50" s="48" t="s">
        <v>144</v>
      </c>
      <c r="G50" s="36">
        <v>81.14</v>
      </c>
      <c r="H50" s="46">
        <f t="shared" si="1"/>
        <v>2545.3618000000001</v>
      </c>
    </row>
    <row r="51" spans="1:9" s="28" customFormat="1" ht="15.75" customHeight="1" x14ac:dyDescent="0.2">
      <c r="A51" s="67" t="s">
        <v>13</v>
      </c>
      <c r="B51" s="68"/>
      <c r="C51" s="68"/>
      <c r="D51" s="68"/>
      <c r="E51" s="68"/>
      <c r="F51" s="68"/>
      <c r="G51" s="69"/>
      <c r="H51" s="64">
        <f>SUM(H34:H50)</f>
        <v>27036.126</v>
      </c>
    </row>
    <row r="52" spans="1:9" s="28" customFormat="1" ht="15.75" customHeight="1" x14ac:dyDescent="0.2">
      <c r="A52" s="12"/>
      <c r="B52" s="29"/>
      <c r="C52" s="4">
        <v>3</v>
      </c>
      <c r="D52" s="5" t="s">
        <v>55</v>
      </c>
      <c r="E52" s="5"/>
      <c r="F52" s="31"/>
      <c r="G52" s="3"/>
      <c r="H52" s="39"/>
      <c r="I52" s="54"/>
    </row>
    <row r="53" spans="1:9" s="28" customFormat="1" ht="25.5" x14ac:dyDescent="0.2">
      <c r="A53" s="43" t="s">
        <v>116</v>
      </c>
      <c r="B53" s="44">
        <v>87521</v>
      </c>
      <c r="C53" s="6" t="s">
        <v>56</v>
      </c>
      <c r="D53" s="7" t="s">
        <v>214</v>
      </c>
      <c r="E53" s="42">
        <v>21.03</v>
      </c>
      <c r="F53" s="34" t="s">
        <v>144</v>
      </c>
      <c r="G53" s="45">
        <v>58.64</v>
      </c>
      <c r="H53" s="46">
        <f>G53*E53</f>
        <v>1233.1992</v>
      </c>
    </row>
    <row r="54" spans="1:9" s="28" customFormat="1" ht="25.5" x14ac:dyDescent="0.2">
      <c r="A54" s="43" t="s">
        <v>116</v>
      </c>
      <c r="B54" s="44">
        <v>87481</v>
      </c>
      <c r="C54" s="6" t="s">
        <v>57</v>
      </c>
      <c r="D54" s="7" t="s">
        <v>215</v>
      </c>
      <c r="E54" s="42">
        <v>63.11</v>
      </c>
      <c r="F54" s="34" t="s">
        <v>144</v>
      </c>
      <c r="G54" s="45">
        <v>55.18</v>
      </c>
      <c r="H54" s="46">
        <f>G54*E54</f>
        <v>3482.4097999999999</v>
      </c>
    </row>
    <row r="55" spans="1:9" s="28" customFormat="1" ht="15.75" customHeight="1" x14ac:dyDescent="0.2">
      <c r="A55" s="13" t="s">
        <v>116</v>
      </c>
      <c r="B55" s="30">
        <v>72131</v>
      </c>
      <c r="C55" s="6" t="s">
        <v>58</v>
      </c>
      <c r="D55" s="8" t="s">
        <v>193</v>
      </c>
      <c r="E55" s="40">
        <v>0.21</v>
      </c>
      <c r="F55" s="34" t="s">
        <v>144</v>
      </c>
      <c r="G55" s="36">
        <v>115.04</v>
      </c>
      <c r="H55" s="35">
        <f>G55*E55</f>
        <v>24.1584</v>
      </c>
    </row>
    <row r="56" spans="1:9" s="28" customFormat="1" ht="15.75" customHeight="1" x14ac:dyDescent="0.2">
      <c r="A56" s="13" t="s">
        <v>120</v>
      </c>
      <c r="B56" s="30" t="s">
        <v>135</v>
      </c>
      <c r="C56" s="6" t="s">
        <v>59</v>
      </c>
      <c r="D56" s="8" t="s">
        <v>60</v>
      </c>
      <c r="E56" s="40">
        <v>39.1</v>
      </c>
      <c r="F56" s="34" t="s">
        <v>106</v>
      </c>
      <c r="G56" s="36">
        <v>29.38</v>
      </c>
      <c r="H56" s="35">
        <f>G56*E56</f>
        <v>1148.758</v>
      </c>
    </row>
    <row r="57" spans="1:9" s="28" customFormat="1" ht="15.75" customHeight="1" x14ac:dyDescent="0.2">
      <c r="A57" s="67" t="s">
        <v>13</v>
      </c>
      <c r="B57" s="68"/>
      <c r="C57" s="68"/>
      <c r="D57" s="68"/>
      <c r="E57" s="68"/>
      <c r="F57" s="68"/>
      <c r="G57" s="69"/>
      <c r="H57" s="37">
        <f>SUM(H53:H56)</f>
        <v>5888.5254000000004</v>
      </c>
    </row>
    <row r="58" spans="1:9" s="28" customFormat="1" ht="15.75" customHeight="1" x14ac:dyDescent="0.2">
      <c r="A58" s="12"/>
      <c r="B58" s="29"/>
      <c r="C58" s="4">
        <v>4</v>
      </c>
      <c r="D58" s="5" t="s">
        <v>61</v>
      </c>
      <c r="E58" s="5"/>
      <c r="F58" s="31"/>
      <c r="G58" s="38"/>
      <c r="H58" s="39"/>
    </row>
    <row r="59" spans="1:9" s="28" customFormat="1" ht="12.75" x14ac:dyDescent="0.2">
      <c r="A59" s="43" t="s">
        <v>120</v>
      </c>
      <c r="B59" s="44" t="s">
        <v>173</v>
      </c>
      <c r="C59" s="6" t="s">
        <v>62</v>
      </c>
      <c r="D59" s="7" t="s">
        <v>174</v>
      </c>
      <c r="E59" s="42">
        <v>3</v>
      </c>
      <c r="F59" s="34" t="s">
        <v>175</v>
      </c>
      <c r="G59" s="45">
        <v>15.39</v>
      </c>
      <c r="H59" s="46">
        <f t="shared" ref="H59:H64" si="2">G59*E59</f>
        <v>46.17</v>
      </c>
    </row>
    <row r="60" spans="1:9" s="28" customFormat="1" ht="12.75" x14ac:dyDescent="0.2">
      <c r="A60" s="43" t="s">
        <v>120</v>
      </c>
      <c r="B60" s="44" t="s">
        <v>176</v>
      </c>
      <c r="C60" s="6" t="s">
        <v>63</v>
      </c>
      <c r="D60" s="7" t="s">
        <v>177</v>
      </c>
      <c r="E60" s="42">
        <v>10</v>
      </c>
      <c r="F60" s="34" t="s">
        <v>175</v>
      </c>
      <c r="G60" s="45">
        <v>16.61</v>
      </c>
      <c r="H60" s="46">
        <f t="shared" si="2"/>
        <v>166.1</v>
      </c>
    </row>
    <row r="61" spans="1:9" s="28" customFormat="1" ht="12.75" x14ac:dyDescent="0.2">
      <c r="A61" s="43" t="s">
        <v>120</v>
      </c>
      <c r="B61" s="44" t="s">
        <v>136</v>
      </c>
      <c r="C61" s="6" t="s">
        <v>64</v>
      </c>
      <c r="D61" s="7" t="s">
        <v>178</v>
      </c>
      <c r="E61" s="42">
        <v>13</v>
      </c>
      <c r="F61" s="34" t="s">
        <v>107</v>
      </c>
      <c r="G61" s="45">
        <v>9.94</v>
      </c>
      <c r="H61" s="46">
        <f t="shared" si="2"/>
        <v>129.22</v>
      </c>
    </row>
    <row r="62" spans="1:9" s="28" customFormat="1" ht="12.75" x14ac:dyDescent="0.2">
      <c r="A62" s="43" t="s">
        <v>120</v>
      </c>
      <c r="B62" s="44" t="s">
        <v>180</v>
      </c>
      <c r="C62" s="6" t="s">
        <v>65</v>
      </c>
      <c r="D62" s="7" t="s">
        <v>179</v>
      </c>
      <c r="E62" s="42">
        <v>3</v>
      </c>
      <c r="F62" s="34" t="s">
        <v>107</v>
      </c>
      <c r="G62" s="45">
        <v>9.7799999999999994</v>
      </c>
      <c r="H62" s="46">
        <f t="shared" si="2"/>
        <v>29.339999999999996</v>
      </c>
    </row>
    <row r="63" spans="1:9" s="28" customFormat="1" ht="12.75" x14ac:dyDescent="0.2">
      <c r="A63" s="43" t="s">
        <v>120</v>
      </c>
      <c r="B63" s="44" t="s">
        <v>181</v>
      </c>
      <c r="C63" s="6" t="s">
        <v>183</v>
      </c>
      <c r="D63" s="7" t="s">
        <v>182</v>
      </c>
      <c r="E63" s="42">
        <v>50</v>
      </c>
      <c r="F63" s="34" t="s">
        <v>106</v>
      </c>
      <c r="G63" s="45">
        <v>10.55</v>
      </c>
      <c r="H63" s="46">
        <f t="shared" si="2"/>
        <v>527.5</v>
      </c>
    </row>
    <row r="64" spans="1:9" s="28" customFormat="1" ht="12.75" x14ac:dyDescent="0.2">
      <c r="A64" s="43" t="s">
        <v>116</v>
      </c>
      <c r="B64" s="44">
        <v>944</v>
      </c>
      <c r="C64" s="6" t="s">
        <v>184</v>
      </c>
      <c r="D64" s="7" t="s">
        <v>185</v>
      </c>
      <c r="E64" s="42">
        <v>100</v>
      </c>
      <c r="F64" s="34" t="s">
        <v>106</v>
      </c>
      <c r="G64" s="45">
        <v>1.75</v>
      </c>
      <c r="H64" s="46">
        <f t="shared" si="2"/>
        <v>175</v>
      </c>
    </row>
    <row r="65" spans="1:9" s="28" customFormat="1" ht="15.75" customHeight="1" x14ac:dyDescent="0.2">
      <c r="A65" s="67" t="s">
        <v>13</v>
      </c>
      <c r="B65" s="68"/>
      <c r="C65" s="68"/>
      <c r="D65" s="68"/>
      <c r="E65" s="68"/>
      <c r="F65" s="68"/>
      <c r="G65" s="69"/>
      <c r="H65" s="37">
        <f>SUM(H59:H64)</f>
        <v>1073.33</v>
      </c>
    </row>
    <row r="66" spans="1:9" s="28" customFormat="1" ht="15.75" customHeight="1" x14ac:dyDescent="0.2">
      <c r="A66" s="12"/>
      <c r="B66" s="29"/>
      <c r="C66" s="4">
        <v>5</v>
      </c>
      <c r="D66" s="5" t="s">
        <v>68</v>
      </c>
      <c r="E66" s="5"/>
      <c r="F66" s="31"/>
      <c r="G66" s="26"/>
      <c r="H66" s="27"/>
    </row>
    <row r="67" spans="1:9" s="28" customFormat="1" ht="15.75" customHeight="1" x14ac:dyDescent="0.2">
      <c r="A67" s="13" t="s">
        <v>120</v>
      </c>
      <c r="B67" s="30" t="s">
        <v>137</v>
      </c>
      <c r="C67" s="6" t="s">
        <v>66</v>
      </c>
      <c r="D67" s="8" t="s">
        <v>202</v>
      </c>
      <c r="E67" s="40">
        <v>175.36</v>
      </c>
      <c r="F67" s="34" t="s">
        <v>144</v>
      </c>
      <c r="G67" s="36">
        <v>4.26</v>
      </c>
      <c r="H67" s="35">
        <f>G67*E67</f>
        <v>747.03359999999998</v>
      </c>
    </row>
    <row r="68" spans="1:9" s="28" customFormat="1" ht="15.75" customHeight="1" x14ac:dyDescent="0.2">
      <c r="A68" s="13" t="s">
        <v>120</v>
      </c>
      <c r="B68" s="30" t="s">
        <v>138</v>
      </c>
      <c r="C68" s="6" t="s">
        <v>67</v>
      </c>
      <c r="D68" s="8" t="s">
        <v>69</v>
      </c>
      <c r="E68" s="40">
        <v>175.36</v>
      </c>
      <c r="F68" s="34" t="s">
        <v>144</v>
      </c>
      <c r="G68" s="36">
        <v>16.07</v>
      </c>
      <c r="H68" s="35">
        <f>G68*E68</f>
        <v>2818.0352000000003</v>
      </c>
    </row>
    <row r="69" spans="1:9" s="28" customFormat="1" ht="15.75" customHeight="1" x14ac:dyDescent="0.2">
      <c r="A69" s="67" t="s">
        <v>13</v>
      </c>
      <c r="B69" s="68"/>
      <c r="C69" s="68"/>
      <c r="D69" s="68"/>
      <c r="E69" s="68"/>
      <c r="F69" s="68"/>
      <c r="G69" s="69"/>
      <c r="H69" s="37">
        <f>SUM(H67:H68)</f>
        <v>3565.0688</v>
      </c>
    </row>
    <row r="70" spans="1:9" s="28" customFormat="1" ht="15.75" customHeight="1" x14ac:dyDescent="0.2">
      <c r="A70" s="12"/>
      <c r="B70" s="29"/>
      <c r="C70" s="4">
        <v>6</v>
      </c>
      <c r="D70" s="5" t="s">
        <v>70</v>
      </c>
      <c r="E70" s="5"/>
      <c r="F70" s="31"/>
      <c r="G70" s="3"/>
      <c r="H70" s="27"/>
      <c r="I70" s="53"/>
    </row>
    <row r="71" spans="1:9" s="28" customFormat="1" ht="15.75" customHeight="1" x14ac:dyDescent="0.2">
      <c r="A71" s="13" t="s">
        <v>120</v>
      </c>
      <c r="B71" s="30" t="s">
        <v>160</v>
      </c>
      <c r="C71" s="6" t="s">
        <v>71</v>
      </c>
      <c r="D71" s="8" t="s">
        <v>73</v>
      </c>
      <c r="E71" s="40">
        <v>1.98</v>
      </c>
      <c r="F71" s="34" t="s">
        <v>145</v>
      </c>
      <c r="G71" s="36">
        <v>419.42</v>
      </c>
      <c r="H71" s="35">
        <f t="shared" ref="H71:H76" si="3">G71*E71</f>
        <v>830.45159999999998</v>
      </c>
    </row>
    <row r="72" spans="1:9" s="28" customFormat="1" ht="15.75" customHeight="1" x14ac:dyDescent="0.2">
      <c r="A72" s="13" t="s">
        <v>120</v>
      </c>
      <c r="B72" s="30" t="s">
        <v>161</v>
      </c>
      <c r="C72" s="6" t="s">
        <v>72</v>
      </c>
      <c r="D72" s="8" t="s">
        <v>74</v>
      </c>
      <c r="E72" s="40">
        <v>0.79</v>
      </c>
      <c r="F72" s="34" t="s">
        <v>145</v>
      </c>
      <c r="G72" s="36">
        <v>460.12</v>
      </c>
      <c r="H72" s="35">
        <f t="shared" si="3"/>
        <v>363.4948</v>
      </c>
    </row>
    <row r="73" spans="1:9" s="28" customFormat="1" ht="15.75" customHeight="1" x14ac:dyDescent="0.2">
      <c r="A73" s="13" t="s">
        <v>120</v>
      </c>
      <c r="B73" s="30" t="s">
        <v>163</v>
      </c>
      <c r="C73" s="6" t="s">
        <v>77</v>
      </c>
      <c r="D73" s="8" t="s">
        <v>75</v>
      </c>
      <c r="E73" s="40">
        <v>39.619999999999997</v>
      </c>
      <c r="F73" s="34" t="s">
        <v>144</v>
      </c>
      <c r="G73" s="36">
        <v>44.18</v>
      </c>
      <c r="H73" s="35">
        <f t="shared" si="3"/>
        <v>1750.4115999999999</v>
      </c>
    </row>
    <row r="74" spans="1:9" s="28" customFormat="1" ht="15.75" customHeight="1" x14ac:dyDescent="0.2">
      <c r="A74" s="13" t="s">
        <v>120</v>
      </c>
      <c r="B74" s="30" t="s">
        <v>164</v>
      </c>
      <c r="C74" s="6" t="s">
        <v>78</v>
      </c>
      <c r="D74" s="8" t="s">
        <v>76</v>
      </c>
      <c r="E74" s="40">
        <v>44.22</v>
      </c>
      <c r="F74" s="34" t="s">
        <v>106</v>
      </c>
      <c r="G74" s="36">
        <v>8.6</v>
      </c>
      <c r="H74" s="35">
        <f t="shared" si="3"/>
        <v>380.29199999999997</v>
      </c>
    </row>
    <row r="75" spans="1:9" s="28" customFormat="1" ht="15.75" customHeight="1" x14ac:dyDescent="0.2">
      <c r="A75" s="13" t="s">
        <v>120</v>
      </c>
      <c r="B75" s="49" t="s">
        <v>165</v>
      </c>
      <c r="C75" s="6" t="s">
        <v>162</v>
      </c>
      <c r="D75" s="8" t="s">
        <v>166</v>
      </c>
      <c r="E75" s="40">
        <v>2.4</v>
      </c>
      <c r="F75" s="34" t="s">
        <v>145</v>
      </c>
      <c r="G75" s="36">
        <v>565.87</v>
      </c>
      <c r="H75" s="35">
        <f t="shared" si="3"/>
        <v>1358.088</v>
      </c>
    </row>
    <row r="76" spans="1:9" s="28" customFormat="1" ht="15.75" customHeight="1" x14ac:dyDescent="0.2">
      <c r="A76" s="13" t="s">
        <v>120</v>
      </c>
      <c r="B76" s="30" t="s">
        <v>165</v>
      </c>
      <c r="C76" s="6" t="s">
        <v>200</v>
      </c>
      <c r="D76" s="8" t="s">
        <v>201</v>
      </c>
      <c r="E76" s="40">
        <v>1.54</v>
      </c>
      <c r="F76" s="34" t="s">
        <v>145</v>
      </c>
      <c r="G76" s="36">
        <v>565.87</v>
      </c>
      <c r="H76" s="35">
        <f t="shared" si="3"/>
        <v>871.43979999999999</v>
      </c>
    </row>
    <row r="77" spans="1:9" s="28" customFormat="1" ht="15.75" customHeight="1" x14ac:dyDescent="0.2">
      <c r="A77" s="67" t="s">
        <v>13</v>
      </c>
      <c r="B77" s="68"/>
      <c r="C77" s="68"/>
      <c r="D77" s="68"/>
      <c r="E77" s="68"/>
      <c r="F77" s="68"/>
      <c r="G77" s="69"/>
      <c r="H77" s="37">
        <f>SUM(H71:H76)</f>
        <v>5554.1778000000004</v>
      </c>
      <c r="I77" s="53"/>
    </row>
    <row r="78" spans="1:9" s="28" customFormat="1" ht="15.75" customHeight="1" x14ac:dyDescent="0.2">
      <c r="A78" s="12"/>
      <c r="B78" s="29"/>
      <c r="C78" s="4">
        <v>7</v>
      </c>
      <c r="D78" s="5" t="s">
        <v>83</v>
      </c>
      <c r="E78" s="5"/>
      <c r="F78" s="31"/>
      <c r="G78" s="3"/>
      <c r="H78" s="27"/>
    </row>
    <row r="79" spans="1:9" s="28" customFormat="1" ht="15.75" customHeight="1" x14ac:dyDescent="0.2">
      <c r="A79" s="13" t="s">
        <v>120</v>
      </c>
      <c r="B79" s="30" t="s">
        <v>167</v>
      </c>
      <c r="C79" s="6" t="s">
        <v>79</v>
      </c>
      <c r="D79" s="8" t="s">
        <v>84</v>
      </c>
      <c r="E79" s="40">
        <v>82.1</v>
      </c>
      <c r="F79" s="34" t="s">
        <v>144</v>
      </c>
      <c r="G79" s="36">
        <v>8.58</v>
      </c>
      <c r="H79" s="35">
        <f>G79*E79</f>
        <v>704.41800000000001</v>
      </c>
    </row>
    <row r="80" spans="1:9" s="28" customFormat="1" ht="15.75" customHeight="1" x14ac:dyDescent="0.2">
      <c r="A80" s="13" t="s">
        <v>120</v>
      </c>
      <c r="B80" s="30" t="s">
        <v>167</v>
      </c>
      <c r="C80" s="6" t="s">
        <v>80</v>
      </c>
      <c r="D80" s="8" t="s">
        <v>85</v>
      </c>
      <c r="E80" s="40">
        <v>31.37</v>
      </c>
      <c r="F80" s="34" t="s">
        <v>144</v>
      </c>
      <c r="G80" s="36">
        <v>8.58</v>
      </c>
      <c r="H80" s="35">
        <f>G80*E80</f>
        <v>269.15460000000002</v>
      </c>
    </row>
    <row r="81" spans="1:9" s="28" customFormat="1" ht="15.75" customHeight="1" x14ac:dyDescent="0.2">
      <c r="A81" s="13" t="s">
        <v>116</v>
      </c>
      <c r="B81" s="30">
        <v>88487</v>
      </c>
      <c r="C81" s="6" t="s">
        <v>81</v>
      </c>
      <c r="D81" s="8" t="s">
        <v>87</v>
      </c>
      <c r="E81" s="40">
        <v>341.88</v>
      </c>
      <c r="F81" s="34" t="s">
        <v>144</v>
      </c>
      <c r="G81" s="36">
        <v>7.88</v>
      </c>
      <c r="H81" s="35">
        <f>G81*E81</f>
        <v>2694.0144</v>
      </c>
    </row>
    <row r="82" spans="1:9" s="28" customFormat="1" ht="15.75" customHeight="1" x14ac:dyDescent="0.2">
      <c r="A82" s="13" t="s">
        <v>116</v>
      </c>
      <c r="B82" s="30">
        <v>88489</v>
      </c>
      <c r="C82" s="6" t="s">
        <v>82</v>
      </c>
      <c r="D82" s="8" t="s">
        <v>86</v>
      </c>
      <c r="E82" s="40">
        <v>145.46</v>
      </c>
      <c r="F82" s="34" t="s">
        <v>144</v>
      </c>
      <c r="G82" s="36">
        <v>10.11</v>
      </c>
      <c r="H82" s="35">
        <f>G82*E82</f>
        <v>1470.6006</v>
      </c>
    </row>
    <row r="83" spans="1:9" s="28" customFormat="1" ht="15.75" customHeight="1" x14ac:dyDescent="0.2">
      <c r="A83" s="67" t="s">
        <v>13</v>
      </c>
      <c r="B83" s="68"/>
      <c r="C83" s="68"/>
      <c r="D83" s="68"/>
      <c r="E83" s="68"/>
      <c r="F83" s="68"/>
      <c r="G83" s="69"/>
      <c r="H83" s="37">
        <f>SUM(H79:H82)</f>
        <v>5138.1876000000002</v>
      </c>
      <c r="I83" s="53"/>
    </row>
    <row r="84" spans="1:9" s="28" customFormat="1" ht="15.75" customHeight="1" x14ac:dyDescent="0.2">
      <c r="A84" s="12"/>
      <c r="B84" s="29"/>
      <c r="C84" s="4">
        <v>8</v>
      </c>
      <c r="D84" s="5" t="s">
        <v>203</v>
      </c>
      <c r="E84" s="5"/>
      <c r="F84" s="31"/>
      <c r="G84" s="3"/>
      <c r="H84" s="27"/>
    </row>
    <row r="85" spans="1:9" s="28" customFormat="1" ht="15.75" customHeight="1" x14ac:dyDescent="0.2">
      <c r="A85" s="12" t="s">
        <v>116</v>
      </c>
      <c r="B85" s="29">
        <v>6160</v>
      </c>
      <c r="C85" s="32" t="s">
        <v>88</v>
      </c>
      <c r="D85" s="33" t="s">
        <v>111</v>
      </c>
      <c r="E85" s="41">
        <v>3</v>
      </c>
      <c r="F85" s="4" t="s">
        <v>112</v>
      </c>
      <c r="G85" s="38">
        <v>24.18</v>
      </c>
      <c r="H85" s="39">
        <f>G85*E85</f>
        <v>72.539999999999992</v>
      </c>
    </row>
    <row r="86" spans="1:9" s="28" customFormat="1" ht="15.75" customHeight="1" x14ac:dyDescent="0.2">
      <c r="A86" s="12" t="s">
        <v>116</v>
      </c>
      <c r="B86" s="29">
        <v>6110</v>
      </c>
      <c r="C86" s="32" t="s">
        <v>89</v>
      </c>
      <c r="D86" s="33" t="s">
        <v>113</v>
      </c>
      <c r="E86" s="41">
        <v>3</v>
      </c>
      <c r="F86" s="4" t="s">
        <v>112</v>
      </c>
      <c r="G86" s="38">
        <v>13.93</v>
      </c>
      <c r="H86" s="39">
        <f>G86*E86</f>
        <v>41.79</v>
      </c>
    </row>
    <row r="87" spans="1:9" s="28" customFormat="1" ht="15.75" customHeight="1" x14ac:dyDescent="0.2">
      <c r="A87" s="12" t="s">
        <v>120</v>
      </c>
      <c r="B87" s="29" t="s">
        <v>168</v>
      </c>
      <c r="C87" s="32" t="s">
        <v>109</v>
      </c>
      <c r="D87" s="33" t="s">
        <v>115</v>
      </c>
      <c r="E87" s="41">
        <v>48.66</v>
      </c>
      <c r="F87" s="4" t="s">
        <v>144</v>
      </c>
      <c r="G87" s="38">
        <v>34.07</v>
      </c>
      <c r="H87" s="39">
        <f>G87*E87</f>
        <v>1657.8462</v>
      </c>
    </row>
    <row r="88" spans="1:9" s="28" customFormat="1" ht="15.75" customHeight="1" x14ac:dyDescent="0.2">
      <c r="A88" s="13" t="s">
        <v>120</v>
      </c>
      <c r="B88" s="30" t="s">
        <v>169</v>
      </c>
      <c r="C88" s="32" t="s">
        <v>110</v>
      </c>
      <c r="D88" s="8" t="s">
        <v>90</v>
      </c>
      <c r="E88" s="40">
        <v>48.66</v>
      </c>
      <c r="F88" s="34" t="s">
        <v>144</v>
      </c>
      <c r="G88" s="36">
        <v>19.78</v>
      </c>
      <c r="H88" s="39">
        <f>G88*E88</f>
        <v>962.49479999999994</v>
      </c>
    </row>
    <row r="89" spans="1:9" s="28" customFormat="1" ht="15.75" customHeight="1" x14ac:dyDescent="0.2">
      <c r="A89" s="13" t="s">
        <v>120</v>
      </c>
      <c r="B89" s="30" t="s">
        <v>170</v>
      </c>
      <c r="C89" s="32" t="s">
        <v>114</v>
      </c>
      <c r="D89" s="8" t="s">
        <v>91</v>
      </c>
      <c r="E89" s="40">
        <v>5.82</v>
      </c>
      <c r="F89" s="34" t="s">
        <v>106</v>
      </c>
      <c r="G89" s="36">
        <v>17.72</v>
      </c>
      <c r="H89" s="39">
        <f>G89*E89</f>
        <v>103.13039999999999</v>
      </c>
    </row>
    <row r="90" spans="1:9" s="28" customFormat="1" ht="15.75" customHeight="1" x14ac:dyDescent="0.2">
      <c r="A90" s="67" t="s">
        <v>13</v>
      </c>
      <c r="B90" s="68"/>
      <c r="C90" s="68"/>
      <c r="D90" s="68"/>
      <c r="E90" s="68"/>
      <c r="F90" s="68"/>
      <c r="G90" s="69"/>
      <c r="H90" s="37">
        <f>SUM(H85:H89)</f>
        <v>2837.8013999999998</v>
      </c>
      <c r="I90" s="53"/>
    </row>
    <row r="91" spans="1:9" s="28" customFormat="1" ht="15.75" customHeight="1" x14ac:dyDescent="0.2">
      <c r="A91" s="12"/>
      <c r="B91" s="29"/>
      <c r="C91" s="4">
        <v>9</v>
      </c>
      <c r="D91" s="5" t="s">
        <v>92</v>
      </c>
      <c r="E91" s="5"/>
      <c r="F91" s="31"/>
      <c r="G91" s="3"/>
      <c r="H91" s="27"/>
    </row>
    <row r="92" spans="1:9" s="28" customFormat="1" ht="15.75" customHeight="1" x14ac:dyDescent="0.2">
      <c r="A92" s="13" t="s">
        <v>120</v>
      </c>
      <c r="B92" s="30" t="s">
        <v>171</v>
      </c>
      <c r="C92" s="6" t="s">
        <v>205</v>
      </c>
      <c r="D92" s="8" t="s">
        <v>93</v>
      </c>
      <c r="E92" s="40">
        <v>27.92</v>
      </c>
      <c r="F92" s="34" t="s">
        <v>145</v>
      </c>
      <c r="G92" s="36">
        <v>82.6</v>
      </c>
      <c r="H92" s="35">
        <f>G92*E92</f>
        <v>2306.192</v>
      </c>
    </row>
    <row r="93" spans="1:9" s="28" customFormat="1" ht="15.75" customHeight="1" x14ac:dyDescent="0.2">
      <c r="A93" s="13" t="s">
        <v>116</v>
      </c>
      <c r="B93" s="30">
        <v>9537</v>
      </c>
      <c r="C93" s="6" t="s">
        <v>206</v>
      </c>
      <c r="D93" s="8" t="s">
        <v>94</v>
      </c>
      <c r="E93" s="40">
        <v>189.47</v>
      </c>
      <c r="F93" s="34" t="s">
        <v>144</v>
      </c>
      <c r="G93" s="36">
        <v>2.61</v>
      </c>
      <c r="H93" s="35">
        <f>G93*E93</f>
        <v>494.51669999999996</v>
      </c>
    </row>
    <row r="94" spans="1:9" s="28" customFormat="1" ht="15.75" customHeight="1" x14ac:dyDescent="0.2">
      <c r="A94" s="67" t="s">
        <v>13</v>
      </c>
      <c r="B94" s="68"/>
      <c r="C94" s="68"/>
      <c r="D94" s="68"/>
      <c r="E94" s="68"/>
      <c r="F94" s="68"/>
      <c r="G94" s="69"/>
      <c r="H94" s="37">
        <f>SUM(H92:H93)</f>
        <v>2800.7087000000001</v>
      </c>
    </row>
    <row r="95" spans="1:9" s="28" customFormat="1" ht="15.75" customHeight="1" x14ac:dyDescent="0.2">
      <c r="A95" s="50"/>
      <c r="B95" s="51"/>
      <c r="C95" s="52"/>
      <c r="D95" s="52"/>
      <c r="E95" s="52"/>
      <c r="F95" s="55"/>
      <c r="G95" s="9" t="s">
        <v>96</v>
      </c>
      <c r="H95" s="37">
        <f>SUM(H15:H94)/2</f>
        <v>58742.84659999999</v>
      </c>
    </row>
    <row r="96" spans="1:9" s="28" customFormat="1" ht="15.75" customHeight="1" x14ac:dyDescent="0.2">
      <c r="A96" s="50"/>
      <c r="B96" s="51"/>
      <c r="C96" s="52"/>
      <c r="D96" s="52"/>
      <c r="E96" s="52"/>
      <c r="F96" s="9" t="s">
        <v>95</v>
      </c>
      <c r="G96" s="10">
        <v>0.23</v>
      </c>
      <c r="H96" s="37">
        <f>H95*0.23</f>
        <v>13510.854717999999</v>
      </c>
    </row>
    <row r="97" spans="1:9" s="2" customFormat="1" ht="12.75" x14ac:dyDescent="0.2">
      <c r="A97" s="50"/>
      <c r="B97" s="51"/>
      <c r="C97" s="52"/>
      <c r="D97" s="52"/>
      <c r="E97" s="52"/>
      <c r="F97" s="66" t="s">
        <v>97</v>
      </c>
      <c r="G97" s="66"/>
      <c r="H97" s="63">
        <f>H95+H96</f>
        <v>72253.701317999992</v>
      </c>
      <c r="I97" s="15"/>
    </row>
    <row r="98" spans="1:9" s="2" customFormat="1" ht="12.75" x14ac:dyDescent="0.2">
      <c r="A98" s="14"/>
      <c r="B98" s="18" t="s">
        <v>213</v>
      </c>
      <c r="C98" s="15"/>
      <c r="D98" s="15"/>
      <c r="E98" s="15"/>
      <c r="F98" s="15"/>
      <c r="G98" s="15"/>
      <c r="H98" s="16"/>
      <c r="I98" s="15"/>
    </row>
    <row r="99" spans="1:9" s="2" customFormat="1" ht="12.75" x14ac:dyDescent="0.2">
      <c r="A99" s="14"/>
      <c r="B99" s="15" t="s">
        <v>212</v>
      </c>
      <c r="C99" s="15"/>
      <c r="D99" s="15"/>
      <c r="E99" s="15"/>
      <c r="F99" s="15"/>
      <c r="G99" s="15"/>
      <c r="H99" s="16"/>
      <c r="I99" s="15"/>
    </row>
    <row r="100" spans="1:9" s="2" customFormat="1" ht="12.75" x14ac:dyDescent="0.2">
      <c r="A100" s="14"/>
      <c r="B100" s="15"/>
      <c r="C100" s="15"/>
      <c r="D100" s="15"/>
      <c r="E100" s="15"/>
      <c r="F100" s="15"/>
      <c r="G100" s="15"/>
      <c r="H100" s="16"/>
      <c r="I100" s="15"/>
    </row>
    <row r="101" spans="1:9" s="2" customFormat="1" ht="12.75" x14ac:dyDescent="0.2">
      <c r="A101" s="14"/>
      <c r="B101" s="15"/>
      <c r="C101" s="15"/>
      <c r="D101" s="15"/>
      <c r="E101" s="15"/>
      <c r="F101" s="15"/>
      <c r="G101" s="15"/>
      <c r="H101" s="16"/>
      <c r="I101" s="15"/>
    </row>
    <row r="102" spans="1:9" s="2" customFormat="1" ht="12.75" x14ac:dyDescent="0.2">
      <c r="A102" s="14"/>
      <c r="B102" s="15"/>
      <c r="C102" s="56" t="s">
        <v>204</v>
      </c>
      <c r="E102" s="17"/>
      <c r="F102" s="15"/>
      <c r="G102" s="15"/>
      <c r="H102" s="16"/>
      <c r="I102" s="15"/>
    </row>
    <row r="103" spans="1:9" s="2" customFormat="1" ht="12.75" x14ac:dyDescent="0.2">
      <c r="A103" s="14"/>
      <c r="B103" s="15"/>
      <c r="C103" s="15"/>
      <c r="D103" s="15"/>
      <c r="E103" s="15"/>
      <c r="F103" s="15"/>
      <c r="G103" s="15"/>
      <c r="H103" s="16"/>
      <c r="I103" s="15"/>
    </row>
    <row r="104" spans="1:9" s="2" customFormat="1" ht="12.75" x14ac:dyDescent="0.2">
      <c r="A104" s="14"/>
      <c r="H104" s="16"/>
      <c r="I104" s="15"/>
    </row>
    <row r="105" spans="1:9" s="2" customFormat="1" ht="12.75" x14ac:dyDescent="0.2">
      <c r="A105" s="14"/>
      <c r="H105" s="16"/>
      <c r="I105" s="15"/>
    </row>
    <row r="106" spans="1:9" s="2" customFormat="1" ht="12.75" x14ac:dyDescent="0.2">
      <c r="A106" s="14"/>
      <c r="H106" s="16"/>
      <c r="I106" s="15"/>
    </row>
    <row r="107" spans="1:9" s="2" customFormat="1" ht="12.75" x14ac:dyDescent="0.2">
      <c r="A107" s="14"/>
      <c r="B107" s="15" t="s">
        <v>99</v>
      </c>
      <c r="C107" s="15"/>
      <c r="D107" s="15"/>
      <c r="E107" s="15"/>
      <c r="F107" s="15"/>
      <c r="G107" s="19" t="s">
        <v>102</v>
      </c>
      <c r="H107" s="16"/>
      <c r="I107" s="15"/>
    </row>
    <row r="108" spans="1:9" s="2" customFormat="1" ht="12.75" x14ac:dyDescent="0.2">
      <c r="A108" s="14"/>
      <c r="B108" s="18" t="s">
        <v>100</v>
      </c>
      <c r="C108" s="15"/>
      <c r="D108" s="15"/>
      <c r="E108" s="15"/>
      <c r="F108" s="15"/>
      <c r="G108" s="17" t="s">
        <v>103</v>
      </c>
      <c r="H108" s="16"/>
      <c r="I108" s="15"/>
    </row>
    <row r="109" spans="1:9" s="2" customFormat="1" ht="12.75" x14ac:dyDescent="0.2">
      <c r="A109" s="14"/>
      <c r="B109" s="15" t="s">
        <v>101</v>
      </c>
      <c r="C109" s="15"/>
      <c r="D109" s="15"/>
      <c r="E109" s="15"/>
      <c r="F109" s="15"/>
      <c r="G109" s="19" t="s">
        <v>104</v>
      </c>
      <c r="H109" s="16"/>
      <c r="I109" s="15"/>
    </row>
    <row r="110" spans="1:9" s="2" customFormat="1" ht="12.75" x14ac:dyDescent="0.2">
      <c r="A110" s="14"/>
      <c r="B110" s="15"/>
      <c r="C110" s="15"/>
      <c r="D110" s="15"/>
      <c r="E110" s="15"/>
      <c r="F110" s="15"/>
      <c r="G110" s="15"/>
      <c r="H110" s="16"/>
      <c r="I110" s="15"/>
    </row>
    <row r="111" spans="1:9" s="2" customFormat="1" ht="12.75" x14ac:dyDescent="0.2">
      <c r="A111" s="14"/>
      <c r="B111" s="15"/>
      <c r="C111" s="15"/>
      <c r="D111" s="15"/>
      <c r="E111" s="15"/>
      <c r="F111" s="15"/>
      <c r="G111" s="15"/>
      <c r="H111" s="16"/>
      <c r="I111" s="15"/>
    </row>
    <row r="112" spans="1:9" s="2" customFormat="1" ht="12.75" x14ac:dyDescent="0.2">
      <c r="A112" s="14"/>
      <c r="B112" s="15"/>
      <c r="C112" s="15"/>
      <c r="D112" s="15"/>
      <c r="E112" s="15"/>
      <c r="F112" s="15"/>
      <c r="G112" s="15"/>
      <c r="H112" s="16"/>
      <c r="I112" s="15"/>
    </row>
    <row r="113" spans="1:9" s="2" customFormat="1" ht="12.75" x14ac:dyDescent="0.2">
      <c r="A113" s="14"/>
      <c r="B113" s="15"/>
      <c r="C113" s="15"/>
      <c r="D113" s="57" t="s">
        <v>98</v>
      </c>
      <c r="E113" s="19"/>
      <c r="F113" s="15"/>
      <c r="G113" s="15"/>
      <c r="H113" s="16"/>
      <c r="I113" s="15"/>
    </row>
    <row r="114" spans="1:9" x14ac:dyDescent="0.25">
      <c r="A114" s="14"/>
      <c r="B114" s="15"/>
      <c r="C114" s="15"/>
      <c r="D114" s="58" t="s">
        <v>186</v>
      </c>
      <c r="E114" s="17"/>
      <c r="F114" s="15"/>
      <c r="G114" s="15"/>
      <c r="H114" s="16"/>
      <c r="I114" s="21"/>
    </row>
    <row r="115" spans="1:9" x14ac:dyDescent="0.25">
      <c r="A115" s="20"/>
      <c r="B115" s="15"/>
      <c r="C115" s="15"/>
      <c r="D115" s="57" t="s">
        <v>187</v>
      </c>
      <c r="E115" s="19"/>
      <c r="F115" s="15"/>
      <c r="G115" s="15"/>
      <c r="H115" s="22"/>
      <c r="I115" s="21"/>
    </row>
    <row r="116" spans="1:9" x14ac:dyDescent="0.25">
      <c r="A116" s="20"/>
      <c r="H116" s="22"/>
      <c r="I116" s="21"/>
    </row>
    <row r="117" spans="1:9" x14ac:dyDescent="0.25">
      <c r="A117" s="20"/>
      <c r="B117" s="21"/>
      <c r="C117" s="21"/>
      <c r="D117" s="21"/>
      <c r="E117" s="21"/>
      <c r="F117" s="21"/>
      <c r="G117" s="21"/>
      <c r="H117" s="22"/>
      <c r="I117" s="21"/>
    </row>
    <row r="118" spans="1:9" x14ac:dyDescent="0.25">
      <c r="A118" s="20"/>
      <c r="B118" s="21"/>
      <c r="C118" s="21"/>
      <c r="D118" s="21"/>
      <c r="E118" s="21"/>
      <c r="F118" s="21"/>
      <c r="G118" s="21"/>
      <c r="H118" s="22"/>
      <c r="I118" s="21"/>
    </row>
    <row r="119" spans="1:9" x14ac:dyDescent="0.25">
      <c r="A119" s="20"/>
      <c r="B119" s="21"/>
      <c r="C119" s="21"/>
      <c r="D119" s="21"/>
      <c r="E119" s="21"/>
      <c r="F119" s="21"/>
      <c r="G119" s="21"/>
      <c r="H119" s="22"/>
      <c r="I119" s="21"/>
    </row>
    <row r="120" spans="1:9" ht="15.75" thickBot="1" x14ac:dyDescent="0.3">
      <c r="A120" s="23"/>
      <c r="B120" s="24"/>
      <c r="C120" s="24"/>
      <c r="D120" s="24"/>
      <c r="E120" s="24"/>
      <c r="F120" s="24"/>
      <c r="G120" s="24"/>
      <c r="H120" s="25"/>
    </row>
  </sheetData>
  <mergeCells count="11">
    <mergeCell ref="A12:H12"/>
    <mergeCell ref="A65:G65"/>
    <mergeCell ref="A57:G57"/>
    <mergeCell ref="A51:G51"/>
    <mergeCell ref="A32:G32"/>
    <mergeCell ref="F97:G97"/>
    <mergeCell ref="A94:G94"/>
    <mergeCell ref="A83:G83"/>
    <mergeCell ref="A77:G77"/>
    <mergeCell ref="A69:G69"/>
    <mergeCell ref="A90:G90"/>
  </mergeCells>
  <printOptions horizontalCentered="1"/>
  <pageMargins left="0.47244094488188981" right="0.47244094488188981" top="1.5354330708661419" bottom="0.74803149606299213" header="0.31496062992125984" footer="0.31496062992125984"/>
  <pageSetup paperSize="9" scale="66" orientation="portrait" horizontalDpi="300" verticalDpi="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2018-03-05T11:21:23Z</dcterms:modified>
</cp:coreProperties>
</file>