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9029"/>
  <workbookPr/>
  <mc:AlternateContent xmlns:mc="http://schemas.openxmlformats.org/markup-compatibility/2006">
    <mc:Choice Requires="x15">
      <x15ac:absPath xmlns:x15ac="http://schemas.microsoft.com/office/spreadsheetml/2010/11/ac" url="C:\Users\engci\Desktop\Prefeitura 2\EMEI DARCY GARCIA GAVIRA\Licitação 02\"/>
    </mc:Choice>
  </mc:AlternateContent>
  <xr:revisionPtr revIDLastSave="0" documentId="13_ncr:1_{9D08E159-A792-420A-9A98-8E74A3B2FA9D}" xr6:coauthVersionLast="28" xr6:coauthVersionMax="28" xr10:uidLastSave="{00000000-0000-0000-0000-000000000000}"/>
  <bookViews>
    <workbookView xWindow="0" yWindow="0" windowWidth="23040" windowHeight="9048" xr2:uid="{00000000-000D-0000-FFFF-FFFF00000000}"/>
  </bookViews>
  <sheets>
    <sheet name="Plan1" sheetId="1" r:id="rId1"/>
  </sheets>
  <definedNames>
    <definedName name="_xlnm.Print_Area" localSheetId="0">Plan1!$A$2:$J$29</definedName>
  </definedNames>
  <calcPr calcId="171027"/>
  <fileRecoveryPr autoRecover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10" i="1" l="1"/>
  <c r="L11" i="1"/>
  <c r="L12" i="1"/>
  <c r="L13" i="1"/>
  <c r="L14" i="1"/>
  <c r="L15" i="1"/>
  <c r="L9" i="1"/>
  <c r="K9" i="1"/>
  <c r="I10" i="1" l="1"/>
  <c r="I11" i="1"/>
  <c r="I12" i="1"/>
  <c r="K12" i="1" s="1"/>
  <c r="I13" i="1"/>
  <c r="K13" i="1" s="1"/>
  <c r="I14" i="1"/>
  <c r="K14" i="1" s="1"/>
  <c r="I15" i="1"/>
  <c r="K15" i="1" s="1"/>
  <c r="I9" i="1"/>
  <c r="G9" i="1"/>
  <c r="G10" i="1"/>
  <c r="G11" i="1"/>
  <c r="G12" i="1"/>
  <c r="G13" i="1"/>
  <c r="G14" i="1"/>
  <c r="G15" i="1"/>
  <c r="E10" i="1"/>
  <c r="K10" i="1" s="1"/>
  <c r="E11" i="1"/>
  <c r="K11" i="1" s="1"/>
  <c r="E12" i="1"/>
  <c r="E13" i="1"/>
  <c r="E14" i="1"/>
  <c r="E15" i="1"/>
  <c r="E9" i="1"/>
  <c r="C16" i="1" l="1"/>
  <c r="F16" i="1" l="1"/>
  <c r="D11" i="1"/>
  <c r="D13" i="1"/>
  <c r="D14" i="1" l="1"/>
  <c r="D16" i="1"/>
  <c r="D15" i="1"/>
  <c r="D10" i="1"/>
  <c r="D9" i="1"/>
  <c r="D12" i="1"/>
  <c r="J16" i="1"/>
  <c r="H16" i="1"/>
  <c r="I16" i="1"/>
  <c r="E16" i="1"/>
  <c r="G16" i="1"/>
  <c r="L16" i="1" l="1"/>
  <c r="K16" i="1"/>
</calcChain>
</file>

<file path=xl/sharedStrings.xml><?xml version="1.0" encoding="utf-8"?>
<sst xmlns="http://schemas.openxmlformats.org/spreadsheetml/2006/main" count="36" uniqueCount="31">
  <si>
    <t>ITEM</t>
  </si>
  <si>
    <t>DESCRIÇÃO DOS SERVIÇOS</t>
  </si>
  <si>
    <t>VALOR</t>
  </si>
  <si>
    <t>PESO (%)</t>
  </si>
  <si>
    <t>VALOR (R$)</t>
  </si>
  <si>
    <t>1.0</t>
  </si>
  <si>
    <t>2.0</t>
  </si>
  <si>
    <t>3.0</t>
  </si>
  <si>
    <t>4.0</t>
  </si>
  <si>
    <t>6.0</t>
  </si>
  <si>
    <t>7.0</t>
  </si>
  <si>
    <t>SERVICOS COMPLEMENTARES</t>
  </si>
  <si>
    <t>SERVICOS PRELIMINARES</t>
  </si>
  <si>
    <t>PINTURA</t>
  </si>
  <si>
    <t>Mês 1</t>
  </si>
  <si>
    <t>TOTAIS</t>
  </si>
  <si>
    <t>Mês 2</t>
  </si>
  <si>
    <t>Mês 3</t>
  </si>
  <si>
    <t>CRONOGRAMA FISICO FINANCEIRO</t>
  </si>
  <si>
    <t>VALOR ACUMULADO</t>
  </si>
  <si>
    <t>PERCENTUAL</t>
  </si>
  <si>
    <t>R$</t>
  </si>
  <si>
    <t>(%)</t>
  </si>
  <si>
    <t>COBERTURA</t>
  </si>
  <si>
    <t>5.0</t>
  </si>
  <si>
    <t>LOCAL: RUA JOSÉ VIEIRA, Nº 334 – CONJ. HAB. THEREZA MARIA BARBIERI</t>
  </si>
  <si>
    <t>PROPONENTE: PREFEITURA DE BIRIGUI - AMPLIAÇÃO DA EMEI – PROFª DARCY GARCIA GAVIRA</t>
  </si>
  <si>
    <t>FUNDAÇÃO</t>
  </si>
  <si>
    <t xml:space="preserve">INSTALAÇÕES ELETRICAS </t>
  </si>
  <si>
    <t xml:space="preserve">INSTALAÇÕES HIDRÁULICAS </t>
  </si>
  <si>
    <t>Birigui, 16 de Março de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</si>
</sst>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&quot;R$&quot;\ #,##0.00"/>
    <numFmt numFmtId="165" formatCode="&quot;R$&quot;#,##0.0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3"/>
      <color theme="1"/>
      <name val="Arial"/>
      <family val="2"/>
    </font>
    <font>
      <b/>
      <sz val="12"/>
      <color theme="1"/>
      <name val="Arial"/>
      <family val="2"/>
    </font>
    <font>
      <b/>
      <sz val="11"/>
      <color theme="1"/>
      <name val="Arial"/>
      <family val="2"/>
    </font>
    <font>
      <sz val="1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48">
    <xf numFmtId="0" fontId="0" fillId="0" borderId="0" xfId="0"/>
    <xf numFmtId="0" fontId="2" fillId="0" borderId="0" xfId="0" applyFont="1"/>
    <xf numFmtId="0" fontId="2" fillId="2" borderId="0" xfId="0" applyFont="1" applyFill="1"/>
    <xf numFmtId="0" fontId="5" fillId="0" borderId="0" xfId="0" applyFont="1"/>
    <xf numFmtId="0" fontId="2" fillId="2" borderId="0" xfId="0" applyFont="1" applyFill="1" applyBorder="1"/>
    <xf numFmtId="0" fontId="6" fillId="2" borderId="5" xfId="0" applyFont="1" applyFill="1" applyBorder="1"/>
    <xf numFmtId="0" fontId="2" fillId="2" borderId="5" xfId="0" applyFont="1" applyFill="1" applyBorder="1"/>
    <xf numFmtId="0" fontId="2" fillId="0" borderId="5" xfId="0" applyFont="1" applyBorder="1"/>
    <xf numFmtId="0" fontId="2" fillId="0" borderId="6" xfId="0" applyFont="1" applyBorder="1"/>
    <xf numFmtId="0" fontId="2" fillId="0" borderId="8" xfId="0" applyFont="1" applyBorder="1"/>
    <xf numFmtId="0" fontId="2" fillId="0" borderId="0" xfId="0" applyFont="1" applyBorder="1" applyAlignment="1">
      <alignment horizontal="center"/>
    </xf>
    <xf numFmtId="0" fontId="5" fillId="3" borderId="8" xfId="0" applyFont="1" applyFill="1" applyBorder="1" applyAlignment="1">
      <alignment horizontal="center" vertical="center"/>
    </xf>
    <xf numFmtId="0" fontId="5" fillId="3" borderId="0" xfId="0" applyFont="1" applyFill="1" applyBorder="1" applyAlignment="1">
      <alignment horizontal="center" vertical="center"/>
    </xf>
    <xf numFmtId="0" fontId="5" fillId="3" borderId="16" xfId="0" applyFont="1" applyFill="1" applyBorder="1" applyAlignment="1">
      <alignment horizontal="center" vertical="center"/>
    </xf>
    <xf numFmtId="0" fontId="5" fillId="3" borderId="17" xfId="0" applyFont="1" applyFill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164" fontId="6" fillId="2" borderId="5" xfId="0" applyNumberFormat="1" applyFont="1" applyFill="1" applyBorder="1"/>
    <xf numFmtId="2" fontId="6" fillId="2" borderId="5" xfId="0" applyNumberFormat="1" applyFont="1" applyFill="1" applyBorder="1" applyAlignment="1">
      <alignment horizontal="center"/>
    </xf>
    <xf numFmtId="2" fontId="6" fillId="2" borderId="5" xfId="2" applyNumberFormat="1" applyFont="1" applyFill="1" applyBorder="1" applyAlignment="1">
      <alignment horizontal="center" vertical="center"/>
    </xf>
    <xf numFmtId="164" fontId="6" fillId="2" borderId="5" xfId="0" applyNumberFormat="1" applyFont="1" applyFill="1" applyBorder="1" applyAlignment="1">
      <alignment horizontal="center" vertical="center"/>
    </xf>
    <xf numFmtId="2" fontId="6" fillId="2" borderId="5" xfId="1" applyNumberFormat="1" applyFont="1" applyFill="1" applyBorder="1" applyAlignment="1">
      <alignment horizontal="center" vertical="center"/>
    </xf>
    <xf numFmtId="165" fontId="2" fillId="2" borderId="5" xfId="0" applyNumberFormat="1" applyFont="1" applyFill="1" applyBorder="1"/>
    <xf numFmtId="9" fontId="2" fillId="2" borderId="5" xfId="1" applyFont="1" applyFill="1" applyBorder="1"/>
    <xf numFmtId="164" fontId="2" fillId="2" borderId="5" xfId="0" applyNumberFormat="1" applyFont="1" applyFill="1" applyBorder="1"/>
    <xf numFmtId="2" fontId="2" fillId="2" borderId="5" xfId="1" applyNumberFormat="1" applyFont="1" applyFill="1" applyBorder="1" applyAlignment="1">
      <alignment horizontal="center" vertical="center"/>
    </xf>
    <xf numFmtId="164" fontId="2" fillId="0" borderId="5" xfId="0" applyNumberFormat="1" applyFont="1" applyBorder="1"/>
    <xf numFmtId="2" fontId="2" fillId="0" borderId="5" xfId="1" applyNumberFormat="1" applyFont="1" applyBorder="1" applyAlignment="1">
      <alignment horizontal="center" vertical="center"/>
    </xf>
    <xf numFmtId="0" fontId="5" fillId="3" borderId="5" xfId="0" applyFont="1" applyFill="1" applyBorder="1"/>
    <xf numFmtId="0" fontId="5" fillId="3" borderId="5" xfId="0" applyFont="1" applyFill="1" applyBorder="1" applyAlignment="1">
      <alignment horizontal="right"/>
    </xf>
    <xf numFmtId="164" fontId="5" fillId="3" borderId="5" xfId="0" applyNumberFormat="1" applyFont="1" applyFill="1" applyBorder="1"/>
    <xf numFmtId="9" fontId="5" fillId="3" borderId="5" xfId="1" applyFont="1" applyFill="1" applyBorder="1" applyAlignment="1">
      <alignment horizontal="center"/>
    </xf>
    <xf numFmtId="9" fontId="5" fillId="3" borderId="5" xfId="1" applyFont="1" applyFill="1" applyBorder="1" applyAlignment="1">
      <alignment horizontal="center" vertical="center"/>
    </xf>
    <xf numFmtId="9" fontId="5" fillId="3" borderId="5" xfId="1" applyFont="1" applyFill="1" applyBorder="1"/>
    <xf numFmtId="0" fontId="2" fillId="5" borderId="2" xfId="0" applyFont="1" applyFill="1" applyBorder="1"/>
    <xf numFmtId="0" fontId="2" fillId="5" borderId="1" xfId="0" applyFont="1" applyFill="1" applyBorder="1"/>
    <xf numFmtId="0" fontId="5" fillId="4" borderId="3" xfId="0" applyFont="1" applyFill="1" applyBorder="1" applyAlignment="1">
      <alignment horizontal="center"/>
    </xf>
    <xf numFmtId="0" fontId="5" fillId="4" borderId="4" xfId="0" applyFont="1" applyFill="1" applyBorder="1" applyAlignment="1">
      <alignment horizontal="center"/>
    </xf>
    <xf numFmtId="0" fontId="3" fillId="0" borderId="7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4" fillId="2" borderId="13" xfId="0" applyFont="1" applyFill="1" applyBorder="1" applyAlignment="1">
      <alignment horizontal="left"/>
    </xf>
    <xf numFmtId="0" fontId="4" fillId="2" borderId="14" xfId="0" applyFont="1" applyFill="1" applyBorder="1" applyAlignment="1">
      <alignment horizontal="left"/>
    </xf>
    <xf numFmtId="0" fontId="4" fillId="2" borderId="15" xfId="0" applyFont="1" applyFill="1" applyBorder="1" applyAlignment="1">
      <alignment horizontal="left"/>
    </xf>
    <xf numFmtId="0" fontId="4" fillId="0" borderId="6" xfId="0" applyFont="1" applyFill="1" applyBorder="1" applyAlignment="1">
      <alignment horizontal="left"/>
    </xf>
    <xf numFmtId="0" fontId="4" fillId="0" borderId="11" xfId="0" applyFont="1" applyFill="1" applyBorder="1" applyAlignment="1">
      <alignment horizontal="left"/>
    </xf>
    <xf numFmtId="0" fontId="4" fillId="0" borderId="12" xfId="0" applyFont="1" applyFill="1" applyBorder="1" applyAlignment="1">
      <alignment horizontal="left"/>
    </xf>
  </cellXfs>
  <cellStyles count="3">
    <cellStyle name="Normal" xfId="0" builtinId="0"/>
    <cellStyle name="Porcentagem" xfId="1" builtinId="5"/>
    <cellStyle name="Vírgula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534761</xdr:colOff>
      <xdr:row>23</xdr:row>
      <xdr:rowOff>35379</xdr:rowOff>
    </xdr:from>
    <xdr:to>
      <xdr:col>2</xdr:col>
      <xdr:colOff>796018</xdr:colOff>
      <xdr:row>28</xdr:row>
      <xdr:rowOff>97973</xdr:rowOff>
    </xdr:to>
    <xdr:sp macro="" textlink="">
      <xdr:nvSpPr>
        <xdr:cNvPr id="2" name="Retângulo 1">
          <a:extLst>
            <a:ext uri="{FF2B5EF4-FFF2-40B4-BE49-F238E27FC236}">
              <a16:creationId xmlns:a16="http://schemas.microsoft.com/office/drawing/2014/main" id="{99BD5912-C4AF-4F5D-A9B8-6F1D3E715C71}"/>
            </a:ext>
          </a:extLst>
        </xdr:cNvPr>
        <xdr:cNvSpPr/>
      </xdr:nvSpPr>
      <xdr:spPr>
        <a:xfrm>
          <a:off x="534761" y="4335236"/>
          <a:ext cx="4343400" cy="933451"/>
        </a:xfrm>
        <a:prstGeom prst="rect">
          <a:avLst/>
        </a:prstGeom>
        <a:ln>
          <a:noFill/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ctr"/>
          <a:r>
            <a:rPr lang="pt-BR" sz="120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____________________________________</a:t>
          </a:r>
        </a:p>
        <a:p>
          <a:pPr algn="ctr"/>
          <a:r>
            <a:rPr lang="pt-BR" sz="120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João Zefiro Junior</a:t>
          </a:r>
        </a:p>
        <a:p>
          <a:pPr algn="ctr"/>
          <a:r>
            <a:rPr lang="pt-BR" sz="120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Engenheiro Civil </a:t>
          </a:r>
        </a:p>
        <a:p>
          <a:pPr algn="ctr"/>
          <a:r>
            <a:rPr lang="pt-BR" sz="120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CREA-SP: 5069488152</a:t>
          </a:r>
        </a:p>
      </xdr:txBody>
    </xdr:sp>
    <xdr:clientData/>
  </xdr:twoCellAnchor>
  <xdr:twoCellAnchor>
    <xdr:from>
      <xdr:col>7</xdr:col>
      <xdr:colOff>421821</xdr:colOff>
      <xdr:row>23</xdr:row>
      <xdr:rowOff>99331</xdr:rowOff>
    </xdr:from>
    <xdr:to>
      <xdr:col>11</xdr:col>
      <xdr:colOff>576943</xdr:colOff>
      <xdr:row>28</xdr:row>
      <xdr:rowOff>65313</xdr:rowOff>
    </xdr:to>
    <xdr:sp macro="" textlink="">
      <xdr:nvSpPr>
        <xdr:cNvPr id="3" name="Retângulo 2">
          <a:extLst>
            <a:ext uri="{FF2B5EF4-FFF2-40B4-BE49-F238E27FC236}">
              <a16:creationId xmlns:a16="http://schemas.microsoft.com/office/drawing/2014/main" id="{F71F417C-0994-4556-A0AE-150C08F9384B}"/>
            </a:ext>
          </a:extLst>
        </xdr:cNvPr>
        <xdr:cNvSpPr/>
      </xdr:nvSpPr>
      <xdr:spPr>
        <a:xfrm>
          <a:off x="9304564" y="4399188"/>
          <a:ext cx="4313465" cy="836839"/>
        </a:xfrm>
        <a:prstGeom prst="rect">
          <a:avLst/>
        </a:prstGeom>
        <a:ln>
          <a:noFill/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marL="0" indent="0" algn="ctr"/>
          <a:r>
            <a:rPr lang="pt-BR" sz="120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___________________________________________</a:t>
          </a:r>
        </a:p>
        <a:p>
          <a:pPr marL="0" indent="0" algn="ctr"/>
          <a:r>
            <a:rPr lang="pt-BR" sz="120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Alexandre José Sabino Lasila</a:t>
          </a:r>
        </a:p>
        <a:p>
          <a:pPr marL="0" indent="0" algn="ctr"/>
          <a:r>
            <a:rPr lang="pt-BR" sz="120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Secretário Adjunto de Obras</a:t>
          </a:r>
        </a:p>
      </xdr:txBody>
    </xdr:sp>
    <xdr:clientData/>
  </xdr:twoCellAnchor>
  <xdr:twoCellAnchor>
    <xdr:from>
      <xdr:col>3</xdr:col>
      <xdr:colOff>458561</xdr:colOff>
      <xdr:row>28</xdr:row>
      <xdr:rowOff>97973</xdr:rowOff>
    </xdr:from>
    <xdr:to>
      <xdr:col>6</xdr:col>
      <xdr:colOff>990600</xdr:colOff>
      <xdr:row>33</xdr:row>
      <xdr:rowOff>12248</xdr:rowOff>
    </xdr:to>
    <xdr:sp macro="" textlink="">
      <xdr:nvSpPr>
        <xdr:cNvPr id="4" name="Retângulo 3">
          <a:extLst>
            <a:ext uri="{FF2B5EF4-FFF2-40B4-BE49-F238E27FC236}">
              <a16:creationId xmlns:a16="http://schemas.microsoft.com/office/drawing/2014/main" id="{A0B4D8C3-1EE4-4A22-BBD0-1D31D7335D13}"/>
            </a:ext>
          </a:extLst>
        </xdr:cNvPr>
        <xdr:cNvSpPr/>
      </xdr:nvSpPr>
      <xdr:spPr>
        <a:xfrm>
          <a:off x="5705475" y="5268687"/>
          <a:ext cx="3122839" cy="785132"/>
        </a:xfrm>
        <a:prstGeom prst="rect">
          <a:avLst/>
        </a:prstGeom>
        <a:ln>
          <a:noFill/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marL="0" indent="0" algn="ctr"/>
          <a:r>
            <a:rPr lang="pt-BR" sz="120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__________________________________Milton Lot Junior</a:t>
          </a:r>
        </a:p>
        <a:p>
          <a:pPr marL="0" indent="0" algn="ctr"/>
          <a:r>
            <a:rPr lang="pt-BR" sz="120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Secretário de Obras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19"/>
  <sheetViews>
    <sheetView tabSelected="1" view="pageLayout" zoomScale="70" zoomScaleNormal="100" zoomScalePageLayoutView="70" workbookViewId="0">
      <selection activeCell="O19" sqref="O19"/>
    </sheetView>
  </sheetViews>
  <sheetFormatPr defaultColWidth="9.109375" defaultRowHeight="13.8" x14ac:dyDescent="0.25"/>
  <cols>
    <col min="1" max="1" width="9.109375" style="1"/>
    <col min="2" max="2" width="48.21875" style="1" bestFit="1" customWidth="1"/>
    <col min="3" max="3" width="16.44140625" style="1" bestFit="1" customWidth="1"/>
    <col min="4" max="4" width="10.88671875" style="1" bestFit="1" customWidth="1"/>
    <col min="5" max="5" width="14.6640625" style="1" bestFit="1" customWidth="1"/>
    <col min="6" max="6" width="10.88671875" style="1" bestFit="1" customWidth="1"/>
    <col min="7" max="7" width="14.6640625" style="1" bestFit="1" customWidth="1"/>
    <col min="8" max="8" width="10.88671875" style="1" bestFit="1" customWidth="1"/>
    <col min="9" max="9" width="14.6640625" style="1" bestFit="1" customWidth="1"/>
    <col min="10" max="10" width="10.88671875" style="1" bestFit="1" customWidth="1"/>
    <col min="11" max="11" width="22" style="1" bestFit="1" customWidth="1"/>
    <col min="12" max="12" width="14.77734375" style="1" bestFit="1" customWidth="1"/>
    <col min="13" max="16384" width="9.109375" style="1"/>
  </cols>
  <sheetData>
    <row r="1" spans="1:12" ht="1.5" customHeight="1" thickBot="1" x14ac:dyDescent="0.3">
      <c r="A1" s="10"/>
      <c r="B1" s="10"/>
      <c r="C1" s="10"/>
      <c r="D1" s="10"/>
      <c r="E1" s="10"/>
      <c r="F1" s="10"/>
      <c r="G1" s="10"/>
      <c r="H1" s="10"/>
      <c r="I1" s="10"/>
      <c r="J1" s="10"/>
    </row>
    <row r="2" spans="1:12" ht="30.75" customHeight="1" thickBot="1" x14ac:dyDescent="0.3">
      <c r="A2" s="39" t="s">
        <v>18</v>
      </c>
      <c r="B2" s="40"/>
      <c r="C2" s="40"/>
      <c r="D2" s="40"/>
      <c r="E2" s="40"/>
      <c r="F2" s="40"/>
      <c r="G2" s="40"/>
      <c r="H2" s="40"/>
      <c r="I2" s="40"/>
      <c r="J2" s="40"/>
      <c r="K2" s="40"/>
      <c r="L2" s="41"/>
    </row>
    <row r="3" spans="1:12" ht="14.4" thickBot="1" x14ac:dyDescent="0.3"/>
    <row r="4" spans="1:12" ht="15.6" x14ac:dyDescent="0.3">
      <c r="A4" s="45" t="s">
        <v>26</v>
      </c>
      <c r="B4" s="46"/>
      <c r="C4" s="46"/>
      <c r="D4" s="46"/>
      <c r="E4" s="46"/>
      <c r="F4" s="46"/>
      <c r="G4" s="46"/>
      <c r="H4" s="46"/>
      <c r="I4" s="46"/>
      <c r="J4" s="46"/>
      <c r="K4" s="46"/>
      <c r="L4" s="47"/>
    </row>
    <row r="5" spans="1:12" ht="16.2" thickBot="1" x14ac:dyDescent="0.35">
      <c r="A5" s="42" t="s">
        <v>25</v>
      </c>
      <c r="B5" s="43"/>
      <c r="C5" s="43"/>
      <c r="D5" s="43"/>
      <c r="E5" s="43"/>
      <c r="F5" s="43"/>
      <c r="G5" s="43"/>
      <c r="H5" s="43"/>
      <c r="I5" s="43"/>
      <c r="J5" s="43"/>
      <c r="K5" s="43"/>
      <c r="L5" s="44"/>
    </row>
    <row r="6" spans="1:12" ht="14.4" thickBot="1" x14ac:dyDescent="0.3"/>
    <row r="7" spans="1:12" ht="14.4" thickBot="1" x14ac:dyDescent="0.3">
      <c r="A7" s="35"/>
      <c r="B7" s="35"/>
      <c r="C7" s="35"/>
      <c r="D7" s="36"/>
      <c r="E7" s="37" t="s">
        <v>14</v>
      </c>
      <c r="F7" s="38"/>
      <c r="G7" s="37" t="s">
        <v>16</v>
      </c>
      <c r="H7" s="38"/>
      <c r="I7" s="37" t="s">
        <v>17</v>
      </c>
      <c r="J7" s="38"/>
      <c r="K7" s="8" t="s">
        <v>19</v>
      </c>
      <c r="L7" s="9" t="s">
        <v>20</v>
      </c>
    </row>
    <row r="8" spans="1:12" ht="26.25" customHeight="1" x14ac:dyDescent="0.25">
      <c r="A8" s="11" t="s">
        <v>0</v>
      </c>
      <c r="B8" s="11" t="s">
        <v>1</v>
      </c>
      <c r="C8" s="11" t="s">
        <v>2</v>
      </c>
      <c r="D8" s="12" t="s">
        <v>3</v>
      </c>
      <c r="E8" s="13" t="s">
        <v>4</v>
      </c>
      <c r="F8" s="14" t="s">
        <v>3</v>
      </c>
      <c r="G8" s="13" t="s">
        <v>4</v>
      </c>
      <c r="H8" s="14" t="s">
        <v>3</v>
      </c>
      <c r="I8" s="13" t="s">
        <v>4</v>
      </c>
      <c r="J8" s="14" t="s">
        <v>3</v>
      </c>
      <c r="K8" s="15" t="s">
        <v>21</v>
      </c>
      <c r="L8" s="16" t="s">
        <v>22</v>
      </c>
    </row>
    <row r="9" spans="1:12" s="2" customFormat="1" x14ac:dyDescent="0.25">
      <c r="A9" s="17" t="s">
        <v>5</v>
      </c>
      <c r="B9" s="5" t="s">
        <v>12</v>
      </c>
      <c r="C9" s="18">
        <v>2970.7840000000001</v>
      </c>
      <c r="D9" s="19">
        <f>(C9/$C$16)*100</f>
        <v>3.2488513693455157</v>
      </c>
      <c r="E9" s="18">
        <f>(C9/100)*F9</f>
        <v>2970.7840000000001</v>
      </c>
      <c r="F9" s="20">
        <v>100</v>
      </c>
      <c r="G9" s="21">
        <f>(C9/100)*H9</f>
        <v>0</v>
      </c>
      <c r="H9" s="21"/>
      <c r="I9" s="21">
        <f>(C9/100)*J9</f>
        <v>0</v>
      </c>
      <c r="J9" s="22"/>
      <c r="K9" s="23">
        <f>E9+G9+I9</f>
        <v>2970.7840000000001</v>
      </c>
      <c r="L9" s="24">
        <f>(F9+H9+J9)/100</f>
        <v>1</v>
      </c>
    </row>
    <row r="10" spans="1:12" s="2" customFormat="1" x14ac:dyDescent="0.25">
      <c r="A10" s="17" t="s">
        <v>6</v>
      </c>
      <c r="B10" s="5" t="s">
        <v>27</v>
      </c>
      <c r="C10" s="18">
        <v>1732.8510000000001</v>
      </c>
      <c r="D10" s="19">
        <f>(C10/$C$16)*100</f>
        <v>1.8950470125804322</v>
      </c>
      <c r="E10" s="18">
        <f t="shared" ref="E10:E15" si="0">(C10/100)*F10</f>
        <v>1732.8510000000001</v>
      </c>
      <c r="F10" s="20">
        <v>100</v>
      </c>
      <c r="G10" s="21">
        <f t="shared" ref="G10:G15" si="1">(C10/100)*H10</f>
        <v>0</v>
      </c>
      <c r="H10" s="22"/>
      <c r="I10" s="21">
        <f t="shared" ref="I10:I15" si="2">(C10/100)*J10</f>
        <v>0</v>
      </c>
      <c r="J10" s="22"/>
      <c r="K10" s="23">
        <f t="shared" ref="K10:K15" si="3">E10+G10+I10</f>
        <v>1732.8510000000001</v>
      </c>
      <c r="L10" s="24">
        <f t="shared" ref="L10:L15" si="4">(F10+H10+J10)/100</f>
        <v>1</v>
      </c>
    </row>
    <row r="11" spans="1:12" s="2" customFormat="1" x14ac:dyDescent="0.25">
      <c r="A11" s="17" t="s">
        <v>7</v>
      </c>
      <c r="B11" s="6" t="s">
        <v>23</v>
      </c>
      <c r="C11" s="25">
        <v>57318.45</v>
      </c>
      <c r="D11" s="19">
        <f>(C11/$C$16)*100</f>
        <v>62.683495256222763</v>
      </c>
      <c r="E11" s="18">
        <f t="shared" si="0"/>
        <v>28659.224999999999</v>
      </c>
      <c r="F11" s="20">
        <v>50</v>
      </c>
      <c r="G11" s="21">
        <f t="shared" si="1"/>
        <v>28659.224999999999</v>
      </c>
      <c r="H11" s="22">
        <v>50</v>
      </c>
      <c r="I11" s="21">
        <f t="shared" si="2"/>
        <v>0</v>
      </c>
      <c r="J11" s="26"/>
      <c r="K11" s="23">
        <f t="shared" si="3"/>
        <v>57318.45</v>
      </c>
      <c r="L11" s="24">
        <f t="shared" si="4"/>
        <v>1</v>
      </c>
    </row>
    <row r="12" spans="1:12" s="2" customFormat="1" x14ac:dyDescent="0.25">
      <c r="A12" s="17" t="s">
        <v>8</v>
      </c>
      <c r="B12" s="6" t="s">
        <v>29</v>
      </c>
      <c r="C12" s="25">
        <v>19798.973000000002</v>
      </c>
      <c r="D12" s="19">
        <f>(C12/$C$16)*100</f>
        <v>21.652170114920811</v>
      </c>
      <c r="E12" s="18">
        <f t="shared" si="0"/>
        <v>5939.6918999999998</v>
      </c>
      <c r="F12" s="20">
        <v>30</v>
      </c>
      <c r="G12" s="21">
        <f t="shared" si="1"/>
        <v>7919.5892000000003</v>
      </c>
      <c r="H12" s="22">
        <v>40</v>
      </c>
      <c r="I12" s="21">
        <f t="shared" si="2"/>
        <v>5939.6918999999998</v>
      </c>
      <c r="J12" s="26">
        <v>30</v>
      </c>
      <c r="K12" s="23">
        <f t="shared" si="3"/>
        <v>19798.972999999998</v>
      </c>
      <c r="L12" s="24">
        <f t="shared" si="4"/>
        <v>1</v>
      </c>
    </row>
    <row r="13" spans="1:12" s="2" customFormat="1" x14ac:dyDescent="0.25">
      <c r="A13" s="17" t="s">
        <v>24</v>
      </c>
      <c r="B13" s="6" t="s">
        <v>28</v>
      </c>
      <c r="C13" s="25">
        <v>4120.5519999999997</v>
      </c>
      <c r="D13" s="19">
        <f>(C13/$C$16)*100</f>
        <v>4.5062384231433192</v>
      </c>
      <c r="E13" s="18">
        <f t="shared" si="0"/>
        <v>0</v>
      </c>
      <c r="F13" s="20"/>
      <c r="G13" s="21">
        <f t="shared" si="1"/>
        <v>2060.2759999999998</v>
      </c>
      <c r="H13" s="22">
        <v>50</v>
      </c>
      <c r="I13" s="21">
        <f t="shared" si="2"/>
        <v>2060.2759999999998</v>
      </c>
      <c r="J13" s="26">
        <v>50</v>
      </c>
      <c r="K13" s="23">
        <f t="shared" si="3"/>
        <v>4120.5519999999997</v>
      </c>
      <c r="L13" s="24">
        <f t="shared" si="4"/>
        <v>1</v>
      </c>
    </row>
    <row r="14" spans="1:12" s="2" customFormat="1" x14ac:dyDescent="0.25">
      <c r="A14" s="17" t="s">
        <v>9</v>
      </c>
      <c r="B14" s="6" t="s">
        <v>13</v>
      </c>
      <c r="C14" s="25">
        <v>2749.723</v>
      </c>
      <c r="D14" s="19">
        <f>(C14/$C$16)*100</f>
        <v>3.0070989118935807</v>
      </c>
      <c r="E14" s="18">
        <f t="shared" si="0"/>
        <v>0</v>
      </c>
      <c r="F14" s="20"/>
      <c r="G14" s="21">
        <f t="shared" si="1"/>
        <v>0</v>
      </c>
      <c r="H14" s="22"/>
      <c r="I14" s="21">
        <f t="shared" si="2"/>
        <v>2749.723</v>
      </c>
      <c r="J14" s="26">
        <v>100</v>
      </c>
      <c r="K14" s="23">
        <f t="shared" si="3"/>
        <v>2749.723</v>
      </c>
      <c r="L14" s="24">
        <f t="shared" si="4"/>
        <v>1</v>
      </c>
    </row>
    <row r="15" spans="1:12" x14ac:dyDescent="0.25">
      <c r="A15" s="17" t="s">
        <v>10</v>
      </c>
      <c r="B15" s="7" t="s">
        <v>11</v>
      </c>
      <c r="C15" s="27">
        <v>2749.723</v>
      </c>
      <c r="D15" s="19">
        <f>(C15/$C$16)*100</f>
        <v>3.0070989118935807</v>
      </c>
      <c r="E15" s="18">
        <f t="shared" si="0"/>
        <v>0</v>
      </c>
      <c r="F15" s="20"/>
      <c r="G15" s="21">
        <f t="shared" si="1"/>
        <v>0</v>
      </c>
      <c r="H15" s="22"/>
      <c r="I15" s="21">
        <f t="shared" si="2"/>
        <v>2749.723</v>
      </c>
      <c r="J15" s="28">
        <v>100</v>
      </c>
      <c r="K15" s="23">
        <f t="shared" si="3"/>
        <v>2749.723</v>
      </c>
      <c r="L15" s="24">
        <f t="shared" si="4"/>
        <v>1</v>
      </c>
    </row>
    <row r="16" spans="1:12" s="3" customFormat="1" x14ac:dyDescent="0.25">
      <c r="A16" s="29"/>
      <c r="B16" s="30" t="s">
        <v>15</v>
      </c>
      <c r="C16" s="31">
        <f>SUM(C9:C15)</f>
        <v>91441.055999999997</v>
      </c>
      <c r="D16" s="32">
        <f>(C16/C16)</f>
        <v>1</v>
      </c>
      <c r="E16" s="31">
        <f>SUM(E9:E15)</f>
        <v>39302.551899999999</v>
      </c>
      <c r="F16" s="33">
        <f>SUM(E9:E15)/C16</f>
        <v>0.42981297044513572</v>
      </c>
      <c r="G16" s="31">
        <f>SUM(G9:G15)</f>
        <v>38639.090199999999</v>
      </c>
      <c r="H16" s="34">
        <f>SUM(G9:G15)/C16</f>
        <v>0.42255734885651364</v>
      </c>
      <c r="I16" s="31">
        <f>SUM(I9:I15)</f>
        <v>13499.4139</v>
      </c>
      <c r="J16" s="34">
        <f>SUM(I9:I15)/C16</f>
        <v>0.14762968069835064</v>
      </c>
      <c r="K16" s="23">
        <f>E16+G16+I16</f>
        <v>91441.055999999997</v>
      </c>
      <c r="L16" s="24">
        <f>(F16+H16+J16)</f>
        <v>1</v>
      </c>
    </row>
    <row r="19" spans="2:2" x14ac:dyDescent="0.25">
      <c r="B19" s="4" t="s">
        <v>30</v>
      </c>
    </row>
  </sheetData>
  <mergeCells count="6">
    <mergeCell ref="A2:L2"/>
    <mergeCell ref="E7:F7"/>
    <mergeCell ref="G7:H7"/>
    <mergeCell ref="I7:J7"/>
    <mergeCell ref="A5:L5"/>
    <mergeCell ref="A4:L4"/>
  </mergeCells>
  <printOptions horizontalCentered="1" verticalCentered="1"/>
  <pageMargins left="0.6692913385826772" right="0.51181102362204722" top="1.6141732283464567" bottom="0.78740157480314965" header="0.31496062992125984" footer="0.31496062992125984"/>
  <pageSetup paperSize="9" scale="53" orientation="landscape" horizontalDpi="0" verticalDpi="0" r:id="rId1"/>
  <headerFooter scaleWithDoc="0" alignWithMargins="0">
    <oddHeader>&amp;C&amp;G</oddHead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Plan1</vt:lpstr>
      <vt:lpstr>Plan1!Area_de_impressao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Cliente</dc:creator>
  <cp:lastModifiedBy>João Zefiro</cp:lastModifiedBy>
  <cp:lastPrinted>2018-03-16T11:02:51Z</cp:lastPrinted>
  <dcterms:created xsi:type="dcterms:W3CDTF">2017-04-03T17:41:28Z</dcterms:created>
  <dcterms:modified xsi:type="dcterms:W3CDTF">2018-03-16T16:10:04Z</dcterms:modified>
</cp:coreProperties>
</file>