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" sheetId="1" state="visible" r:id="rId2"/>
    <sheet name="Plan3" sheetId="2" state="visible" r:id="rId3"/>
  </sheets>
  <definedNames>
    <definedName function="false" hidden="false" localSheetId="0" name="_xlnm.Print_Area" vbProcedure="false">'Planilha '!$A$1:$G$61</definedName>
    <definedName function="false" hidden="false" localSheetId="0" name="_xlnm.Print_Area_0_0_0_0_0_0_0" vbProcedure="false">'Planilha '!$A$1:$G$53</definedName>
    <definedName function="false" hidden="false" localSheetId="0" name="_xlnm.Print_Area_0_0_0_0_0_0_0_0" vbProcedure="false">'Planilha '!$A$1:$G$53</definedName>
    <definedName function="false" hidden="false" localSheetId="0" name="_xlnm.Print_Area_0_0_0_0_0_0_0_0_0" vbProcedure="false">'Planilha '!$A$1:$G$53</definedName>
    <definedName function="false" hidden="false" localSheetId="0" name="_xlnm.Print_Area_0_0_0_0_0_0_0_0_0_0" vbProcedure="false">'Planilha '!$A$1:$G$53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<sst xmlns="http://schemas.openxmlformats.org/spreadsheetml/2006/main" count="136" uniqueCount="112">
  <si>
    <t xml:space="preserve">PLANILHA ORÇAMENTÁRIA</t>
  </si>
  <si>
    <t xml:space="preserve">Obra : Reparo de residência danificada por rompimento de rede de água</t>
  </si>
  <si>
    <t xml:space="preserve">Local : Rua Augusto Silva, 1.055 – Vila Izabel Marin</t>
  </si>
  <si>
    <t xml:space="preserve">Proprietária : IVANIR ZANELA PEDERIVA</t>
  </si>
  <si>
    <t xml:space="preserve">Cidade : Birigui</t>
  </si>
  <si>
    <t xml:space="preserve">Código</t>
  </si>
  <si>
    <t xml:space="preserve">Item</t>
  </si>
  <si>
    <t xml:space="preserve">Discriminação dos serviços do Orçamento</t>
  </si>
  <si>
    <t xml:space="preserve">Unid</t>
  </si>
  <si>
    <t xml:space="preserve">Qtdes</t>
  </si>
  <si>
    <t xml:space="preserve">Preço Unitário</t>
  </si>
  <si>
    <t xml:space="preserve">Preço Total</t>
  </si>
  <si>
    <t xml:space="preserve">DEMOLIÇÕES E RETIRADAS</t>
  </si>
  <si>
    <t xml:space="preserve">CPOS 04.04.020</t>
  </si>
  <si>
    <t xml:space="preserve">1.1</t>
  </si>
  <si>
    <t xml:space="preserve">Demolição manual de piso de pedra miracema inclusive base (deck e calçada)</t>
  </si>
  <si>
    <t xml:space="preserve">m2</t>
  </si>
  <si>
    <t xml:space="preserve">CPOS 04.04.060</t>
  </si>
  <si>
    <t xml:space="preserve">1.2</t>
  </si>
  <si>
    <t xml:space="preserve">Demolição manual de rodapé de pedra miracema</t>
  </si>
  <si>
    <t xml:space="preserve">m</t>
  </si>
  <si>
    <t xml:space="preserve">CPOS 03.01.020</t>
  </si>
  <si>
    <t xml:space="preserve">1.3</t>
  </si>
  <si>
    <t xml:space="preserve">Demolição de contrapiso de concreto c/ uso de ponteiro (esp. 5 cm)</t>
  </si>
  <si>
    <t xml:space="preserve">m3</t>
  </si>
  <si>
    <t xml:space="preserve">CPOS 03.02.040</t>
  </si>
  <si>
    <t xml:space="preserve">1.4</t>
  </si>
  <si>
    <t xml:space="preserve">Demolição de parte do muro de divisa lateral de alvenaria de tijolos comuns (½ vez) </t>
  </si>
  <si>
    <t xml:space="preserve">Sub-Total</t>
  </si>
  <si>
    <t xml:space="preserve">FUNDAÇÃO</t>
  </si>
  <si>
    <t xml:space="preserve">Revista Pini </t>
  </si>
  <si>
    <t xml:space="preserve">2.1</t>
  </si>
  <si>
    <t xml:space="preserve">Reforço de fundação com estaca de reação mega</t>
  </si>
  <si>
    <t xml:space="preserve">pt</t>
  </si>
  <si>
    <t xml:space="preserve">CPOS 12.01.040</t>
  </si>
  <si>
    <t xml:space="preserve">2.2</t>
  </si>
  <si>
    <t xml:space="preserve">Broca manual de concreto armado (diâmetro 25 cm)</t>
  </si>
  <si>
    <t xml:space="preserve">ESTRUTURA</t>
  </si>
  <si>
    <t xml:space="preserve">CPOS 09.01.030</t>
  </si>
  <si>
    <t xml:space="preserve">3.1</t>
  </si>
  <si>
    <t xml:space="preserve">Formas em tábuas comuns p/ pilares</t>
  </si>
  <si>
    <t xml:space="preserve">CPOS 10.01.040</t>
  </si>
  <si>
    <t xml:space="preserve">3.2</t>
  </si>
  <si>
    <t xml:space="preserve">Armadura em barra de aço CA-50 (pilares)</t>
  </si>
  <si>
    <t xml:space="preserve">Kg</t>
  </si>
  <si>
    <t xml:space="preserve">CPOS 10.01.060</t>
  </si>
  <si>
    <t xml:space="preserve">3.3</t>
  </si>
  <si>
    <t xml:space="preserve">Armadura em barra de aço CA-60 (pilares)</t>
  </si>
  <si>
    <t xml:space="preserve">CPOS 11.01.130</t>
  </si>
  <si>
    <t xml:space="preserve">3.4</t>
  </si>
  <si>
    <t xml:space="preserve">Fornecimento de concreto usinado, fck = 25 MPa (pilares)</t>
  </si>
  <si>
    <t xml:space="preserve">CPOS 11.16.060</t>
  </si>
  <si>
    <t xml:space="preserve">3.5</t>
  </si>
  <si>
    <t xml:space="preserve">Lançamento de concreto usinado, fck = 25 MPa (pilares)</t>
  </si>
  <si>
    <t xml:space="preserve">ALVENARIA</t>
  </si>
  <si>
    <t xml:space="preserve">CPOS 33.01.280</t>
  </si>
  <si>
    <t xml:space="preserve">4.1</t>
  </si>
  <si>
    <t xml:space="preserve">Reparo de trincas rasas até 5,0 mm de largura na massa, c/ armadura</t>
  </si>
  <si>
    <t xml:space="preserve">REVESTIMENTO</t>
  </si>
  <si>
    <t xml:space="preserve">SINAPI 87878</t>
  </si>
  <si>
    <t xml:space="preserve">5.1</t>
  </si>
  <si>
    <t xml:space="preserve">Chapisco fino c/ argamassa de cimento e areia (1:3)</t>
  </si>
  <si>
    <t xml:space="preserve">m²</t>
  </si>
  <si>
    <t xml:space="preserve">CPOS 17.02.140</t>
  </si>
  <si>
    <t xml:space="preserve">5.2</t>
  </si>
  <si>
    <t xml:space="preserve">Emboço liso desempenado c/ argamassa mista (1:2:8)</t>
  </si>
  <si>
    <t xml:space="preserve">PISOS INTERNOS E EXTERNOS</t>
  </si>
  <si>
    <t xml:space="preserve">CPOS17.01.040</t>
  </si>
  <si>
    <t xml:space="preserve">6.1</t>
  </si>
  <si>
    <t xml:space="preserve">Contrapiso em lastro de concreto impermeabilizado (esp. 5 cm) , incluso lançamento e adensamento</t>
  </si>
  <si>
    <t xml:space="preserve">CPOS 17.01.020</t>
  </si>
  <si>
    <t xml:space="preserve">6.2</t>
  </si>
  <si>
    <t xml:space="preserve">Execução de argamassa de regularização de cimento/areia (1:4) esp.2 cm</t>
  </si>
  <si>
    <t xml:space="preserve">CPOS 18.06.022</t>
  </si>
  <si>
    <t xml:space="preserve">6.3</t>
  </si>
  <si>
    <t xml:space="preserve">Execução de piso de pedra miracema assente com argamassa </t>
  </si>
  <si>
    <t xml:space="preserve">CPOS 18.06.023</t>
  </si>
  <si>
    <t xml:space="preserve">6.4</t>
  </si>
  <si>
    <t xml:space="preserve">Execução de rodapé</t>
  </si>
  <si>
    <t xml:space="preserve">PINTURA</t>
  </si>
  <si>
    <t xml:space="preserve">CPOS 33.10.010</t>
  </si>
  <si>
    <t xml:space="preserve">7.1</t>
  </si>
  <si>
    <t xml:space="preserve">Pintura com tinta látex PVA antimofo em paredes, inclusive preparo, duas demãos</t>
  </si>
  <si>
    <t xml:space="preserve">CPOS 33.10.030</t>
  </si>
  <si>
    <t xml:space="preserve">7.2</t>
  </si>
  <si>
    <t xml:space="preserve">Pintura com tinta látex acrílica antimofo em paredes, inclusive preparo, duas demãos</t>
  </si>
  <si>
    <t xml:space="preserve">CPOS 33.02.060</t>
  </si>
  <si>
    <t xml:space="preserve">7.3</t>
  </si>
  <si>
    <t xml:space="preserve">Massa corrida PVA (2 demãos) em paredes</t>
  </si>
  <si>
    <t xml:space="preserve">SERVIÇOS COMPLEMENTARES</t>
  </si>
  <si>
    <t xml:space="preserve">CPOS 05.07.050</t>
  </si>
  <si>
    <t xml:space="preserve">8.1</t>
  </si>
  <si>
    <t xml:space="preserve">Remoção manual de entulho c/ caçamba metálica</t>
  </si>
  <si>
    <t xml:space="preserve">SINAPI 73948/016</t>
  </si>
  <si>
    <t xml:space="preserve">8.2</t>
  </si>
  <si>
    <t xml:space="preserve">Limpeza final de obra</t>
  </si>
  <si>
    <t xml:space="preserve">TOTAL</t>
  </si>
  <si>
    <t xml:space="preserve">BDI (%)</t>
  </si>
  <si>
    <t xml:space="preserve">TOTAL GERAL</t>
  </si>
  <si>
    <t xml:space="preserve">(Onze Mil Novecentos e Quarenta e Três Reais e Quarenta e Cinco Centavos)</t>
  </si>
  <si>
    <t xml:space="preserve">Fontes: Tabela SINAPI Dezembro/2019; Boletim CPOS 177; Revista Construção PINI</t>
  </si>
  <si>
    <t xml:space="preserve">                                                                                                                                     Birigui, 26 de Fevereiro de 2.020.</t>
  </si>
  <si>
    <t xml:space="preserve">___________________________________</t>
  </si>
  <si>
    <t xml:space="preserve">_______________________________</t>
  </si>
  <si>
    <t xml:space="preserve">Engº  MAURICIO  PEREIRA</t>
  </si>
  <si>
    <t xml:space="preserve">Eng.º ALEXANDRE J.SABINO LASILA</t>
  </si>
  <si>
    <t xml:space="preserve">Diretor Depto. de Obras e Projetos</t>
  </si>
  <si>
    <t xml:space="preserve">Secretário Adjunto de Obras</t>
  </si>
  <si>
    <t xml:space="preserve"> </t>
  </si>
  <si>
    <t xml:space="preserve">                      _____________________________________</t>
  </si>
  <si>
    <t xml:space="preserve">                      Engº SAULO GIAMPIETRO</t>
  </si>
  <si>
    <t xml:space="preserve">                      Secretário de Obras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</si>
</sst>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;&quot; (&quot;#,##0.00\);&quot; -&quot;#\ ;@\ "/>
    <numFmt numFmtId="166" formatCode="_-&quot;R$ &quot;* #,##0.00_-;&quot;-R$ &quot;* #,##0.00_-;_-&quot;R$ &quot;* \-??_-;_-@_-"/>
    <numFmt numFmtId="167" formatCode="#,##0.000\ ;&quot; (&quot;#,##0.000\);&quot; -&quot;#.0\ ;@\ "/>
    <numFmt numFmtId="168" formatCode="@"/>
    <numFmt numFmtId="169" formatCode="#,##0.00"/>
    <numFmt numFmtId="170" formatCode="0%"/>
    <numFmt numFmtId="171" formatCode="0.00%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1"/>
      <color rgb="FF000000"/>
      <name val="Arial1"/>
      <family val="0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9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double"/>
      <right style="double"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0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2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0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3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9" fillId="0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2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3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0" fillId="3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3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3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3" borderId="3" xfId="1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4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1"/>
  <sheetViews>
    <sheetView showFormulas="false" showGridLines="true" showRowColHeaders="true" showZeros="true" rightToLeft="false" tabSelected="true" showOutlineSymbols="true" defaultGridColor="true" view="pageBreakPreview" topLeftCell="A18" colorId="64" zoomScale="90" zoomScaleNormal="115" zoomScalePageLayoutView="90" workbookViewId="0">
      <selection pane="topLeft" activeCell="A26" activeCellId="0" sqref="A26"/>
    </sheetView>
  </sheetViews>
  <sheetFormatPr defaultRowHeight="12.8" zeroHeight="false" outlineLevelRow="0" outlineLevelCol="0"/>
  <cols>
    <col collapsed="false" customWidth="true" hidden="false" outlineLevel="0" max="1" min="1" style="0" width="14.31"/>
    <col collapsed="false" customWidth="true" hidden="false" outlineLevel="0" max="2" min="2" style="0" width="6.08"/>
    <col collapsed="false" customWidth="true" hidden="false" outlineLevel="0" max="3" min="3" style="0" width="72.36"/>
    <col collapsed="false" customWidth="true" hidden="false" outlineLevel="0" max="4" min="4" style="0" width="6.75"/>
    <col collapsed="false" customWidth="true" hidden="false" outlineLevel="0" max="5" min="5" style="0" width="9.05"/>
    <col collapsed="false" customWidth="true" hidden="false" outlineLevel="0" max="6" min="6" style="0" width="13.89"/>
    <col collapsed="false" customWidth="true" hidden="false" outlineLevel="0" max="7" min="7" style="0" width="15.74"/>
    <col collapsed="false" customWidth="true" hidden="false" outlineLevel="0" max="996" min="8" style="0" width="8.67"/>
    <col collapsed="false" customWidth="true" hidden="false" outlineLevel="0" max="1025" min="997" style="0" width="8.37"/>
  </cols>
  <sheetData>
    <row r="1" customFormat="false" ht="20.2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8.7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18.75" hidden="false" customHeight="false" outlineLevel="0" collapsed="false">
      <c r="A3" s="2" t="s">
        <v>2</v>
      </c>
      <c r="B3" s="2"/>
      <c r="C3" s="2"/>
      <c r="D3" s="2"/>
      <c r="E3" s="2"/>
      <c r="F3" s="2"/>
      <c r="G3" s="2"/>
    </row>
    <row r="4" customFormat="false" ht="18.75" hidden="false" customHeight="false" outlineLevel="0" collapsed="false">
      <c r="A4" s="2" t="s">
        <v>3</v>
      </c>
      <c r="B4" s="2"/>
      <c r="C4" s="2"/>
      <c r="D4" s="2"/>
      <c r="E4" s="2"/>
      <c r="F4" s="2"/>
      <c r="G4" s="2"/>
    </row>
    <row r="5" customFormat="false" ht="18.75" hidden="false" customHeight="false" outlineLevel="0" collapsed="false">
      <c r="A5" s="2" t="s">
        <v>4</v>
      </c>
      <c r="B5" s="2"/>
      <c r="C5" s="2"/>
      <c r="D5" s="2"/>
      <c r="E5" s="2"/>
      <c r="F5" s="2"/>
      <c r="G5" s="2"/>
    </row>
    <row r="6" customFormat="false" ht="15" hidden="false" customHeight="true" outlineLevel="0" collapsed="false">
      <c r="A6" s="3" t="s">
        <v>5</v>
      </c>
      <c r="B6" s="4" t="s">
        <v>6</v>
      </c>
      <c r="C6" s="5" t="s">
        <v>7</v>
      </c>
      <c r="D6" s="4" t="s">
        <v>8</v>
      </c>
      <c r="E6" s="6" t="s">
        <v>9</v>
      </c>
      <c r="F6" s="7" t="s">
        <v>10</v>
      </c>
      <c r="G6" s="8" t="s">
        <v>11</v>
      </c>
    </row>
    <row r="7" customFormat="false" ht="15" hidden="false" customHeight="true" outlineLevel="0" collapsed="false">
      <c r="A7" s="9"/>
      <c r="B7" s="10" t="n">
        <v>1</v>
      </c>
      <c r="C7" s="11" t="s">
        <v>12</v>
      </c>
      <c r="D7" s="12"/>
      <c r="E7" s="13"/>
      <c r="F7" s="14"/>
      <c r="G7" s="15"/>
    </row>
    <row r="8" customFormat="false" ht="12.8" hidden="false" customHeight="false" outlineLevel="0" collapsed="false">
      <c r="A8" s="16" t="s">
        <v>13</v>
      </c>
      <c r="B8" s="12" t="s">
        <v>14</v>
      </c>
      <c r="C8" s="17" t="s">
        <v>15</v>
      </c>
      <c r="D8" s="12" t="s">
        <v>16</v>
      </c>
      <c r="E8" s="13" t="n">
        <v>27.52</v>
      </c>
      <c r="F8" s="14" t="n">
        <v>17.55</v>
      </c>
      <c r="G8" s="18" t="n">
        <f aca="false">ROUND(E8*F8,2)</f>
        <v>482.98</v>
      </c>
    </row>
    <row r="9" customFormat="false" ht="12.8" hidden="false" customHeight="false" outlineLevel="0" collapsed="false">
      <c r="A9" s="16" t="s">
        <v>17</v>
      </c>
      <c r="B9" s="12" t="s">
        <v>18</v>
      </c>
      <c r="C9" s="17" t="s">
        <v>19</v>
      </c>
      <c r="D9" s="12" t="s">
        <v>20</v>
      </c>
      <c r="E9" s="13" t="n">
        <v>10.47</v>
      </c>
      <c r="F9" s="14" t="n">
        <v>10.8</v>
      </c>
      <c r="G9" s="18" t="n">
        <f aca="false">ROUND(E9*F9,2)</f>
        <v>113.08</v>
      </c>
    </row>
    <row r="10" customFormat="false" ht="12.8" hidden="false" customHeight="false" outlineLevel="0" collapsed="false">
      <c r="A10" s="16" t="s">
        <v>21</v>
      </c>
      <c r="B10" s="12" t="s">
        <v>22</v>
      </c>
      <c r="C10" s="17" t="s">
        <v>23</v>
      </c>
      <c r="D10" s="12" t="s">
        <v>24</v>
      </c>
      <c r="E10" s="19" t="n">
        <v>1.38</v>
      </c>
      <c r="F10" s="14" t="n">
        <v>148.5</v>
      </c>
      <c r="G10" s="18" t="n">
        <f aca="false">ROUND(E10*F10,2)</f>
        <v>204.93</v>
      </c>
    </row>
    <row r="11" customFormat="false" ht="12.8" hidden="false" customHeight="false" outlineLevel="0" collapsed="false">
      <c r="A11" s="16" t="s">
        <v>25</v>
      </c>
      <c r="B11" s="20" t="s">
        <v>26</v>
      </c>
      <c r="C11" s="21" t="s">
        <v>27</v>
      </c>
      <c r="D11" s="22" t="s">
        <v>24</v>
      </c>
      <c r="E11" s="22" t="n">
        <v>0.18</v>
      </c>
      <c r="F11" s="14" t="n">
        <v>54</v>
      </c>
      <c r="G11" s="18" t="n">
        <f aca="false">ROUND(E11*F11,2)</f>
        <v>9.72</v>
      </c>
    </row>
    <row r="12" customFormat="false" ht="15" hidden="false" customHeight="true" outlineLevel="0" collapsed="false">
      <c r="A12" s="23" t="s">
        <v>28</v>
      </c>
      <c r="B12" s="23"/>
      <c r="C12" s="23"/>
      <c r="D12" s="23"/>
      <c r="E12" s="23"/>
      <c r="F12" s="23"/>
      <c r="G12" s="24" t="n">
        <f aca="false">SUM(G8:G11)</f>
        <v>810.71</v>
      </c>
    </row>
    <row r="13" customFormat="false" ht="15" hidden="false" customHeight="true" outlineLevel="0" collapsed="false">
      <c r="A13" s="9"/>
      <c r="B13" s="10" t="n">
        <v>2</v>
      </c>
      <c r="C13" s="25" t="s">
        <v>29</v>
      </c>
      <c r="D13" s="12"/>
      <c r="E13" s="13"/>
      <c r="F13" s="14"/>
      <c r="G13" s="15"/>
    </row>
    <row r="14" customFormat="false" ht="13.4" hidden="false" customHeight="false" outlineLevel="0" collapsed="false">
      <c r="A14" s="16" t="s">
        <v>30</v>
      </c>
      <c r="B14" s="12" t="s">
        <v>31</v>
      </c>
      <c r="C14" s="26" t="s">
        <v>32</v>
      </c>
      <c r="D14" s="12" t="s">
        <v>33</v>
      </c>
      <c r="E14" s="13" t="n">
        <v>4</v>
      </c>
      <c r="F14" s="14" t="n">
        <v>715</v>
      </c>
      <c r="G14" s="18" t="n">
        <f aca="false">ROUND(E14*F14,2)</f>
        <v>2860</v>
      </c>
    </row>
    <row r="15" customFormat="false" ht="12.8" hidden="false" customHeight="false" outlineLevel="0" collapsed="false">
      <c r="A15" s="16" t="s">
        <v>34</v>
      </c>
      <c r="B15" s="12" t="s">
        <v>35</v>
      </c>
      <c r="C15" s="26" t="s">
        <v>36</v>
      </c>
      <c r="D15" s="12" t="s">
        <v>20</v>
      </c>
      <c r="E15" s="13" t="n">
        <v>2</v>
      </c>
      <c r="F15" s="14" t="n">
        <v>51.36</v>
      </c>
      <c r="G15" s="18" t="n">
        <f aca="false">ROUND(E15*F15,2)</f>
        <v>102.72</v>
      </c>
    </row>
    <row r="16" customFormat="false" ht="15" hidden="false" customHeight="true" outlineLevel="0" collapsed="false">
      <c r="A16" s="23" t="s">
        <v>28</v>
      </c>
      <c r="B16" s="23"/>
      <c r="C16" s="23"/>
      <c r="D16" s="23"/>
      <c r="E16" s="23"/>
      <c r="F16" s="23"/>
      <c r="G16" s="24" t="n">
        <f aca="false">SUM(G14:G15)</f>
        <v>2962.72</v>
      </c>
    </row>
    <row r="17" customFormat="false" ht="15" hidden="false" customHeight="true" outlineLevel="0" collapsed="false">
      <c r="A17" s="9"/>
      <c r="B17" s="10" t="n">
        <v>3</v>
      </c>
      <c r="C17" s="25" t="s">
        <v>37</v>
      </c>
      <c r="D17" s="12"/>
      <c r="E17" s="13"/>
      <c r="F17" s="14"/>
      <c r="G17" s="18"/>
    </row>
    <row r="18" customFormat="false" ht="15" hidden="false" customHeight="true" outlineLevel="0" collapsed="false">
      <c r="A18" s="27" t="s">
        <v>38</v>
      </c>
      <c r="B18" s="14" t="s">
        <v>39</v>
      </c>
      <c r="C18" s="28" t="s">
        <v>40</v>
      </c>
      <c r="D18" s="14" t="s">
        <v>16</v>
      </c>
      <c r="E18" s="29" t="n">
        <v>2.4</v>
      </c>
      <c r="F18" s="30" t="n">
        <v>135.83</v>
      </c>
      <c r="G18" s="18" t="n">
        <f aca="false">E18*F18</f>
        <v>325.992</v>
      </c>
    </row>
    <row r="19" customFormat="false" ht="15" hidden="false" customHeight="true" outlineLevel="0" collapsed="false">
      <c r="A19" s="31" t="s">
        <v>41</v>
      </c>
      <c r="B19" s="14" t="s">
        <v>42</v>
      </c>
      <c r="C19" s="32" t="s">
        <v>43</v>
      </c>
      <c r="D19" s="14" t="s">
        <v>44</v>
      </c>
      <c r="E19" s="29" t="n">
        <v>7.32</v>
      </c>
      <c r="F19" s="30" t="n">
        <v>6.22</v>
      </c>
      <c r="G19" s="18" t="n">
        <f aca="false">E19*F19</f>
        <v>45.5304</v>
      </c>
    </row>
    <row r="20" customFormat="false" ht="15" hidden="false" customHeight="true" outlineLevel="0" collapsed="false">
      <c r="A20" s="31" t="s">
        <v>45</v>
      </c>
      <c r="B20" s="14" t="s">
        <v>46</v>
      </c>
      <c r="C20" s="32" t="s">
        <v>47</v>
      </c>
      <c r="D20" s="14" t="s">
        <v>44</v>
      </c>
      <c r="E20" s="29" t="n">
        <v>2.28</v>
      </c>
      <c r="F20" s="30" t="n">
        <v>6.75</v>
      </c>
      <c r="G20" s="18" t="n">
        <f aca="false">E20*F20</f>
        <v>15.39</v>
      </c>
    </row>
    <row r="21" customFormat="false" ht="15" hidden="false" customHeight="true" outlineLevel="0" collapsed="false">
      <c r="A21" s="31" t="s">
        <v>48</v>
      </c>
      <c r="B21" s="14" t="s">
        <v>49</v>
      </c>
      <c r="C21" s="32" t="s">
        <v>50</v>
      </c>
      <c r="D21" s="14" t="s">
        <v>24</v>
      </c>
      <c r="E21" s="29" t="n">
        <v>0.12</v>
      </c>
      <c r="F21" s="30" t="n">
        <v>288.92</v>
      </c>
      <c r="G21" s="18" t="n">
        <f aca="false">E21*F21</f>
        <v>34.6704</v>
      </c>
    </row>
    <row r="22" customFormat="false" ht="15" hidden="false" customHeight="true" outlineLevel="0" collapsed="false">
      <c r="A22" s="31" t="s">
        <v>51</v>
      </c>
      <c r="B22" s="14" t="s">
        <v>52</v>
      </c>
      <c r="C22" s="32" t="s">
        <v>53</v>
      </c>
      <c r="D22" s="14" t="s">
        <v>24</v>
      </c>
      <c r="E22" s="29" t="n">
        <v>0.12</v>
      </c>
      <c r="F22" s="30" t="n">
        <v>78.64</v>
      </c>
      <c r="G22" s="18" t="n">
        <f aca="false">E22*F22</f>
        <v>9.4368</v>
      </c>
    </row>
    <row r="23" customFormat="false" ht="15" hidden="false" customHeight="true" outlineLevel="0" collapsed="false">
      <c r="A23" s="31"/>
      <c r="B23" s="30"/>
      <c r="C23" s="32"/>
      <c r="D23" s="14"/>
      <c r="E23" s="29"/>
      <c r="F23" s="33" t="s">
        <v>28</v>
      </c>
      <c r="G23" s="24" t="n">
        <f aca="false">ROUND(SUM(G18:G22),2)</f>
        <v>431.02</v>
      </c>
    </row>
    <row r="24" customFormat="false" ht="15" hidden="false" customHeight="true" outlineLevel="0" collapsed="false">
      <c r="A24" s="31"/>
      <c r="B24" s="10" t="n">
        <v>4</v>
      </c>
      <c r="C24" s="25" t="s">
        <v>54</v>
      </c>
      <c r="D24" s="14"/>
      <c r="E24" s="29"/>
      <c r="F24" s="33"/>
      <c r="G24" s="24"/>
    </row>
    <row r="25" customFormat="false" ht="12.8" hidden="false" customHeight="false" outlineLevel="0" collapsed="false">
      <c r="A25" s="16" t="s">
        <v>55</v>
      </c>
      <c r="B25" s="12" t="s">
        <v>56</v>
      </c>
      <c r="C25" s="17" t="s">
        <v>57</v>
      </c>
      <c r="D25" s="12" t="s">
        <v>20</v>
      </c>
      <c r="E25" s="13" t="n">
        <v>6.25</v>
      </c>
      <c r="F25" s="30" t="n">
        <v>31.88</v>
      </c>
      <c r="G25" s="18" t="n">
        <f aca="false">ROUND(E25*F25,2)</f>
        <v>199.25</v>
      </c>
    </row>
    <row r="26" customFormat="false" ht="12.8" hidden="false" customHeight="false" outlineLevel="0" collapsed="false">
      <c r="A26" s="23" t="s">
        <v>28</v>
      </c>
      <c r="B26" s="23"/>
      <c r="C26" s="23"/>
      <c r="D26" s="23"/>
      <c r="E26" s="23"/>
      <c r="F26" s="23"/>
      <c r="G26" s="24" t="n">
        <f aca="false">SUM(G25:G25)</f>
        <v>199.25</v>
      </c>
    </row>
    <row r="27" customFormat="false" ht="14.05" hidden="false" customHeight="false" outlineLevel="0" collapsed="false">
      <c r="A27" s="34"/>
      <c r="B27" s="35" t="n">
        <v>5</v>
      </c>
      <c r="C27" s="25" t="s">
        <v>58</v>
      </c>
      <c r="D27" s="12"/>
      <c r="E27" s="13"/>
      <c r="F27" s="36"/>
      <c r="G27" s="24"/>
    </row>
    <row r="28" customFormat="false" ht="12.8" hidden="false" customHeight="false" outlineLevel="0" collapsed="false">
      <c r="A28" s="16" t="s">
        <v>59</v>
      </c>
      <c r="B28" s="20" t="s">
        <v>60</v>
      </c>
      <c r="C28" s="17" t="s">
        <v>61</v>
      </c>
      <c r="D28" s="12" t="s">
        <v>62</v>
      </c>
      <c r="E28" s="13" t="n">
        <v>3.03</v>
      </c>
      <c r="F28" s="14" t="n">
        <v>3.39</v>
      </c>
      <c r="G28" s="18" t="n">
        <f aca="false">ROUND(E28*F28,2)</f>
        <v>10.27</v>
      </c>
    </row>
    <row r="29" customFormat="false" ht="12.8" hidden="false" customHeight="false" outlineLevel="0" collapsed="false">
      <c r="A29" s="16" t="s">
        <v>63</v>
      </c>
      <c r="B29" s="20" t="s">
        <v>64</v>
      </c>
      <c r="C29" s="17" t="s">
        <v>65</v>
      </c>
      <c r="D29" s="12" t="s">
        <v>62</v>
      </c>
      <c r="E29" s="13" t="n">
        <v>3.03</v>
      </c>
      <c r="F29" s="14" t="n">
        <v>18.07</v>
      </c>
      <c r="G29" s="18" t="n">
        <f aca="false">ROUND(E29*F29,2)</f>
        <v>54.75</v>
      </c>
    </row>
    <row r="30" customFormat="false" ht="12.8" hidden="false" customHeight="false" outlineLevel="0" collapsed="false">
      <c r="A30" s="23" t="s">
        <v>28</v>
      </c>
      <c r="B30" s="23"/>
      <c r="C30" s="23"/>
      <c r="D30" s="23"/>
      <c r="E30" s="23"/>
      <c r="F30" s="23"/>
      <c r="G30" s="24" t="n">
        <f aca="false">SUM(G28:G29)</f>
        <v>65.02</v>
      </c>
    </row>
    <row r="31" customFormat="false" ht="15" hidden="false" customHeight="true" outlineLevel="0" collapsed="false">
      <c r="A31" s="9"/>
      <c r="B31" s="10" t="n">
        <v>6</v>
      </c>
      <c r="C31" s="25" t="s">
        <v>66</v>
      </c>
      <c r="D31" s="12"/>
      <c r="E31" s="13"/>
      <c r="F31" s="14"/>
      <c r="G31" s="18"/>
    </row>
    <row r="32" customFormat="false" ht="29" hidden="false" customHeight="true" outlineLevel="0" collapsed="false">
      <c r="A32" s="16" t="s">
        <v>67</v>
      </c>
      <c r="B32" s="20" t="s">
        <v>68</v>
      </c>
      <c r="C32" s="17" t="s">
        <v>69</v>
      </c>
      <c r="D32" s="12" t="s">
        <v>24</v>
      </c>
      <c r="E32" s="13" t="n">
        <v>1.38</v>
      </c>
      <c r="F32" s="14" t="n">
        <v>460.23</v>
      </c>
      <c r="G32" s="18" t="n">
        <f aca="false">ROUND(E32*F32,2)</f>
        <v>635.12</v>
      </c>
    </row>
    <row r="33" customFormat="false" ht="15" hidden="false" customHeight="true" outlineLevel="0" collapsed="false">
      <c r="A33" s="16" t="s">
        <v>70</v>
      </c>
      <c r="B33" s="14" t="s">
        <v>71</v>
      </c>
      <c r="C33" s="37" t="s">
        <v>72</v>
      </c>
      <c r="D33" s="14" t="s">
        <v>16</v>
      </c>
      <c r="E33" s="13" t="n">
        <v>0.55</v>
      </c>
      <c r="F33" s="30" t="n">
        <v>498.65</v>
      </c>
      <c r="G33" s="18" t="n">
        <f aca="false">ROUND(E33*F33,2)</f>
        <v>274.26</v>
      </c>
    </row>
    <row r="34" customFormat="false" ht="12.8" hidden="false" customHeight="false" outlineLevel="0" collapsed="false">
      <c r="A34" s="16" t="s">
        <v>73</v>
      </c>
      <c r="B34" s="12" t="s">
        <v>74</v>
      </c>
      <c r="C34" s="38" t="s">
        <v>75</v>
      </c>
      <c r="D34" s="12" t="s">
        <v>16</v>
      </c>
      <c r="E34" s="13" t="n">
        <v>27.52</v>
      </c>
      <c r="F34" s="30" t="n">
        <v>82.16</v>
      </c>
      <c r="G34" s="18" t="n">
        <f aca="false">ROUND(E34*F34,2)</f>
        <v>2261.04</v>
      </c>
    </row>
    <row r="35" customFormat="false" ht="15.75" hidden="false" customHeight="true" outlineLevel="0" collapsed="false">
      <c r="A35" s="16" t="s">
        <v>76</v>
      </c>
      <c r="B35" s="14" t="s">
        <v>77</v>
      </c>
      <c r="C35" s="17" t="s">
        <v>78</v>
      </c>
      <c r="D35" s="14" t="s">
        <v>20</v>
      </c>
      <c r="E35" s="13" t="n">
        <v>10.47</v>
      </c>
      <c r="F35" s="30" t="n">
        <v>31.8</v>
      </c>
      <c r="G35" s="18" t="n">
        <f aca="false">ROUND(E35*F35,2)</f>
        <v>332.95</v>
      </c>
    </row>
    <row r="36" customFormat="false" ht="12.8" hidden="false" customHeight="false" outlineLevel="0" collapsed="false">
      <c r="A36" s="23" t="s">
        <v>28</v>
      </c>
      <c r="B36" s="23"/>
      <c r="C36" s="23"/>
      <c r="D36" s="23"/>
      <c r="E36" s="23"/>
      <c r="F36" s="23"/>
      <c r="G36" s="24" t="n">
        <f aca="false">SUM(G32:G35)</f>
        <v>3503.37</v>
      </c>
    </row>
    <row r="37" customFormat="false" ht="14.05" hidden="false" customHeight="false" outlineLevel="0" collapsed="false">
      <c r="A37" s="16"/>
      <c r="B37" s="10" t="n">
        <v>7</v>
      </c>
      <c r="C37" s="25" t="s">
        <v>79</v>
      </c>
      <c r="D37" s="12"/>
      <c r="E37" s="13"/>
      <c r="F37" s="14"/>
      <c r="G37" s="15"/>
    </row>
    <row r="38" customFormat="false" ht="12.8" hidden="false" customHeight="false" outlineLevel="0" collapsed="false">
      <c r="A38" s="16" t="s">
        <v>80</v>
      </c>
      <c r="B38" s="20" t="s">
        <v>81</v>
      </c>
      <c r="C38" s="38" t="s">
        <v>82</v>
      </c>
      <c r="D38" s="39" t="s">
        <v>16</v>
      </c>
      <c r="E38" s="39" t="n">
        <v>42.86</v>
      </c>
      <c r="F38" s="14" t="n">
        <v>17.48</v>
      </c>
      <c r="G38" s="18" t="n">
        <f aca="false">ROUND(E38*F38,2)</f>
        <v>749.19</v>
      </c>
    </row>
    <row r="39" customFormat="false" ht="23.2" hidden="false" customHeight="true" outlineLevel="0" collapsed="false">
      <c r="A39" s="16" t="s">
        <v>83</v>
      </c>
      <c r="B39" s="20" t="s">
        <v>84</v>
      </c>
      <c r="C39" s="38" t="s">
        <v>85</v>
      </c>
      <c r="D39" s="39" t="s">
        <v>16</v>
      </c>
      <c r="E39" s="39" t="n">
        <v>17.5</v>
      </c>
      <c r="F39" s="14" t="n">
        <v>19.88</v>
      </c>
      <c r="G39" s="18" t="n">
        <f aca="false">ROUND(E39*F39,2)</f>
        <v>347.9</v>
      </c>
    </row>
    <row r="40" customFormat="false" ht="12.8" hidden="false" customHeight="false" outlineLevel="0" collapsed="false">
      <c r="A40" s="16" t="s">
        <v>86</v>
      </c>
      <c r="B40" s="20" t="s">
        <v>87</v>
      </c>
      <c r="C40" s="38" t="s">
        <v>88</v>
      </c>
      <c r="D40" s="39" t="s">
        <v>16</v>
      </c>
      <c r="E40" s="39" t="n">
        <v>3.03</v>
      </c>
      <c r="F40" s="14" t="n">
        <v>9.37</v>
      </c>
      <c r="G40" s="18" t="n">
        <f aca="false">ROUND(E40*F40,2)</f>
        <v>28.39</v>
      </c>
    </row>
    <row r="41" customFormat="false" ht="12.8" hidden="false" customHeight="false" outlineLevel="0" collapsed="false">
      <c r="A41" s="23" t="s">
        <v>28</v>
      </c>
      <c r="B41" s="23"/>
      <c r="C41" s="23"/>
      <c r="D41" s="23"/>
      <c r="E41" s="23"/>
      <c r="F41" s="23"/>
      <c r="G41" s="24" t="n">
        <f aca="false">SUM(G38:G40)</f>
        <v>1125.48</v>
      </c>
    </row>
    <row r="42" customFormat="false" ht="15" hidden="false" customHeight="true" outlineLevel="0" collapsed="false">
      <c r="A42" s="16"/>
      <c r="B42" s="10" t="n">
        <v>8</v>
      </c>
      <c r="C42" s="25" t="s">
        <v>89</v>
      </c>
      <c r="D42" s="12"/>
      <c r="E42" s="13"/>
      <c r="F42" s="36"/>
      <c r="G42" s="24"/>
    </row>
    <row r="43" customFormat="false" ht="12.8" hidden="false" customHeight="false" outlineLevel="0" collapsed="false">
      <c r="A43" s="40" t="s">
        <v>90</v>
      </c>
      <c r="B43" s="41" t="s">
        <v>91</v>
      </c>
      <c r="C43" s="42" t="s">
        <v>92</v>
      </c>
      <c r="D43" s="43" t="s">
        <v>24</v>
      </c>
      <c r="E43" s="44" t="n">
        <v>2.34</v>
      </c>
      <c r="F43" s="45" t="n">
        <v>88.12</v>
      </c>
      <c r="G43" s="46" t="n">
        <f aca="false">ROUND(E43*F43,2)</f>
        <v>206.2</v>
      </c>
    </row>
    <row r="44" customFormat="false" ht="12.8" hidden="false" customHeight="false" outlineLevel="0" collapsed="false">
      <c r="A44" s="40" t="s">
        <v>93</v>
      </c>
      <c r="B44" s="41" t="s">
        <v>94</v>
      </c>
      <c r="C44" s="42" t="s">
        <v>95</v>
      </c>
      <c r="D44" s="43" t="s">
        <v>16</v>
      </c>
      <c r="E44" s="44" t="n">
        <v>43</v>
      </c>
      <c r="F44" s="45" t="n">
        <v>9.45</v>
      </c>
      <c r="G44" s="46" t="n">
        <f aca="false">ROUND(E44*F44,2)</f>
        <v>406.35</v>
      </c>
    </row>
    <row r="45" customFormat="false" ht="12.8" hidden="false" customHeight="false" outlineLevel="0" collapsed="false">
      <c r="A45" s="47" t="s">
        <v>28</v>
      </c>
      <c r="B45" s="47"/>
      <c r="C45" s="47"/>
      <c r="D45" s="47"/>
      <c r="E45" s="47"/>
      <c r="F45" s="47"/>
      <c r="G45" s="48" t="n">
        <f aca="false">SUM(G43:G44)</f>
        <v>612.55</v>
      </c>
    </row>
    <row r="46" customFormat="false" ht="12.8" hidden="false" customHeight="false" outlineLevel="0" collapsed="false">
      <c r="A46" s="49"/>
      <c r="B46" s="50"/>
      <c r="C46" s="51"/>
      <c r="D46" s="50"/>
      <c r="E46" s="52"/>
      <c r="F46" s="53" t="s">
        <v>96</v>
      </c>
      <c r="G46" s="54" t="n">
        <f aca="false">G12+G16+G23+G26+G30+G36+G41+G45</f>
        <v>9710.12</v>
      </c>
    </row>
    <row r="47" customFormat="false" ht="12.8" hidden="false" customHeight="false" outlineLevel="0" collapsed="false">
      <c r="A47" s="49"/>
      <c r="B47" s="50"/>
      <c r="C47" s="51"/>
      <c r="D47" s="55"/>
      <c r="E47" s="55" t="s">
        <v>97</v>
      </c>
      <c r="F47" s="56" t="n">
        <v>0.23</v>
      </c>
      <c r="G47" s="54" t="n">
        <f aca="false">(F47*G46)</f>
        <v>2233.3276</v>
      </c>
    </row>
    <row r="48" customFormat="false" ht="13.8" hidden="false" customHeight="false" outlineLevel="0" collapsed="false">
      <c r="A48" s="49"/>
      <c r="B48" s="50"/>
      <c r="C48" s="51"/>
      <c r="D48" s="50"/>
      <c r="E48" s="52"/>
      <c r="F48" s="53" t="s">
        <v>98</v>
      </c>
      <c r="G48" s="57" t="n">
        <f aca="false">G46+G47</f>
        <v>11943.4476</v>
      </c>
    </row>
    <row r="49" customFormat="false" ht="18.2" hidden="false" customHeight="true" outlineLevel="0" collapsed="false">
      <c r="A49" s="58"/>
      <c r="B49" s="59"/>
      <c r="C49" s="60" t="s">
        <v>99</v>
      </c>
      <c r="D49" s="61"/>
      <c r="E49" s="62"/>
      <c r="F49" s="62"/>
      <c r="G49" s="63"/>
    </row>
    <row r="50" customFormat="false" ht="12.75" hidden="false" customHeight="false" outlineLevel="0" collapsed="false">
      <c r="A50" s="58"/>
      <c r="B50" s="64" t="s">
        <v>100</v>
      </c>
      <c r="C50" s="65"/>
      <c r="D50" s="66"/>
      <c r="E50" s="66"/>
      <c r="F50" s="66"/>
      <c r="G50" s="63"/>
    </row>
    <row r="51" customFormat="false" ht="12.8" hidden="false" customHeight="false" outlineLevel="0" collapsed="false">
      <c r="A51" s="67" t="s">
        <v>101</v>
      </c>
      <c r="B51" s="68"/>
      <c r="C51" s="69"/>
      <c r="D51" s="70"/>
      <c r="E51" s="70"/>
      <c r="F51" s="70"/>
      <c r="G51" s="71"/>
    </row>
    <row r="52" customFormat="false" ht="12.75" hidden="false" customHeight="false" outlineLevel="0" collapsed="false">
      <c r="A52" s="72"/>
      <c r="B52" s="68"/>
      <c r="C52" s="69"/>
      <c r="D52" s="70"/>
      <c r="E52" s="70"/>
      <c r="F52" s="70"/>
      <c r="G52" s="71"/>
    </row>
    <row r="53" customFormat="false" ht="12.75" hidden="false" customHeight="false" outlineLevel="0" collapsed="false">
      <c r="A53" s="72"/>
      <c r="B53" s="68"/>
      <c r="C53" s="69"/>
      <c r="D53" s="70"/>
      <c r="E53" s="70"/>
      <c r="F53" s="70"/>
      <c r="G53" s="71"/>
    </row>
    <row r="54" customFormat="false" ht="12.8" hidden="false" customHeight="false" outlineLevel="0" collapsed="false">
      <c r="A54" s="72"/>
      <c r="B54" s="73" t="s">
        <v>102</v>
      </c>
      <c r="C54" s="69"/>
      <c r="D54" s="68"/>
      <c r="E54" s="68"/>
      <c r="F54" s="70" t="s">
        <v>103</v>
      </c>
      <c r="G54" s="74"/>
    </row>
    <row r="55" customFormat="false" ht="12.8" hidden="false" customHeight="false" outlineLevel="0" collapsed="false">
      <c r="A55" s="72"/>
      <c r="B55" s="75" t="s">
        <v>104</v>
      </c>
      <c r="C55" s="76"/>
      <c r="D55" s="68"/>
      <c r="E55" s="70"/>
      <c r="F55" s="77" t="s">
        <v>105</v>
      </c>
      <c r="G55" s="71"/>
    </row>
    <row r="56" customFormat="false" ht="12.8" hidden="false" customHeight="false" outlineLevel="0" collapsed="false">
      <c r="A56" s="72"/>
      <c r="B56" s="73" t="s">
        <v>106</v>
      </c>
      <c r="C56" s="68"/>
      <c r="E56" s="68"/>
      <c r="F56" s="70" t="s">
        <v>107</v>
      </c>
      <c r="G56" s="71"/>
    </row>
    <row r="57" customFormat="false" ht="12.75" hidden="false" customHeight="false" outlineLevel="0" collapsed="false">
      <c r="A57" s="72"/>
      <c r="B57" s="75"/>
      <c r="C57" s="68"/>
      <c r="D57" s="68"/>
      <c r="E57" s="70"/>
      <c r="F57" s="69"/>
      <c r="G57" s="71"/>
    </row>
    <row r="58" customFormat="false" ht="12.75" hidden="false" customHeight="false" outlineLevel="0" collapsed="false">
      <c r="A58" s="72"/>
      <c r="B58" s="73"/>
      <c r="C58" s="68"/>
      <c r="D58" s="78"/>
      <c r="E58" s="68"/>
      <c r="F58" s="70" t="s">
        <v>108</v>
      </c>
      <c r="G58" s="71"/>
    </row>
    <row r="59" customFormat="false" ht="12.75" hidden="false" customHeight="false" outlineLevel="0" collapsed="false">
      <c r="A59" s="72"/>
      <c r="B59" s="68"/>
      <c r="C59" s="79" t="s">
        <v>109</v>
      </c>
      <c r="D59" s="68"/>
      <c r="E59" s="70"/>
      <c r="F59" s="70"/>
      <c r="G59" s="71"/>
    </row>
    <row r="60" customFormat="false" ht="12.75" hidden="false" customHeight="false" outlineLevel="0" collapsed="false">
      <c r="A60" s="72"/>
      <c r="B60" s="68"/>
      <c r="C60" s="80" t="s">
        <v>110</v>
      </c>
      <c r="D60" s="69"/>
      <c r="E60" s="70"/>
      <c r="F60" s="70"/>
      <c r="G60" s="71"/>
    </row>
    <row r="61" customFormat="false" ht="12.75" hidden="false" customHeight="false" outlineLevel="0" collapsed="false">
      <c r="A61" s="72"/>
      <c r="B61" s="68"/>
      <c r="C61" s="79" t="s">
        <v>111</v>
      </c>
      <c r="D61" s="70"/>
      <c r="E61" s="70"/>
      <c r="F61" s="70"/>
      <c r="G61" s="71"/>
    </row>
  </sheetData>
  <mergeCells count="12">
    <mergeCell ref="A1:G1"/>
    <mergeCell ref="A2:G2"/>
    <mergeCell ref="A3:G3"/>
    <mergeCell ref="A4:G4"/>
    <mergeCell ref="A5:G5"/>
    <mergeCell ref="A12:F12"/>
    <mergeCell ref="A16:F16"/>
    <mergeCell ref="A26:F26"/>
    <mergeCell ref="A30:F30"/>
    <mergeCell ref="A36:F36"/>
    <mergeCell ref="A41:F41"/>
    <mergeCell ref="A45:F45"/>
  </mergeCells>
  <printOptions headings="false" gridLines="false" gridLinesSet="true" horizontalCentered="true" verticalCentered="false"/>
  <pageMargins left="0.39375" right="0.196527777777778" top="1.575" bottom="0.39375" header="0.511805555555555" footer="0.511805555555555"/>
  <pageSetup paperSize="9" scale="9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266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2017-09-14T10:48:32Z</dcterms:created>
  <dc:creator/>
  <dc:description/>
  <dc:language>pt-BR</dc:language>
  <cp:lastModifiedBy/>
  <cp:lastPrinted>2020-02-26T08:39:12Z</cp:lastPrinted>
  <dcterms:modified xsi:type="dcterms:W3CDTF">2020-02-26T09:04:27Z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