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2.jpeg" ContentType="image/jpeg"/>
  <Override PartName="/xl/media/image3.jpeg" ContentType="image/jpe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 PLANILHA ORÇAMENTARIA" sheetId="1" state="visible" r:id="rId2"/>
    <sheet name="CRONOGRAMA" sheetId="2" state="visible" r:id="rId3"/>
    <sheet name="Planilha1" sheetId="3" state="visible" r:id="rId4"/>
  </sheets>
  <definedNames>
    <definedName function="false" hidden="false" localSheetId="0" name="_xlnm.Print_Area" vbProcedure="false">' PLANILHA ORÇAMENTARIA'!$A$2:$H$32</definedName>
    <definedName function="false" hidden="false" localSheetId="1" name="_xlnm.Print_Area" vbProcedure="false">CRONOGRAMA!$A$1:$P$31</definedName>
    <definedName function="false" hidden="false" localSheetId="1" name="_xlnm.Print_Area" vbProcedure="false">CRONOGRAMA!$A$8:$P$31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<sst xmlns="http://schemas.openxmlformats.org/spreadsheetml/2006/main" count="80" uniqueCount="60">
  <si>
    <t xml:space="preserve">OBRA: EXECUÇÃO DE SARJETÕES EM CONCRETO ARMADO</t>
  </si>
  <si>
    <t xml:space="preserve">Locais: Bairros Quemil, Jardim Sant’ Ana, Residencial Jardim Santa Luzia e Conjunto Hab. João Crevelaro</t>
  </si>
  <si>
    <t xml:space="preserve">FONTE DE PESQUISA : CPOS 177</t>
  </si>
  <si>
    <t xml:space="preserve">BDI: 22,04%</t>
  </si>
  <si>
    <t xml:space="preserve">PLANILHA ORÇAMENTÁRIA - SARJETÕES</t>
  </si>
  <si>
    <t xml:space="preserve">ITEM</t>
  </si>
  <si>
    <t xml:space="preserve">CÓDIGO</t>
  </si>
  <si>
    <t xml:space="preserve">DESCRIÇÃO DOS SERVIÇOS</t>
  </si>
  <si>
    <t xml:space="preserve">UNID.</t>
  </si>
  <si>
    <t xml:space="preserve">QUANTIDADE</t>
  </si>
  <si>
    <t xml:space="preserve">VALOR UNIT</t>
  </si>
  <si>
    <t xml:space="preserve">VALOR TOTAL</t>
  </si>
  <si>
    <t xml:space="preserve">VALOR TOTAL COM BDI</t>
  </si>
  <si>
    <t xml:space="preserve">02.08.020</t>
  </si>
  <si>
    <t xml:space="preserve">Placa de identificação para obra</t>
  </si>
  <si>
    <t xml:space="preserve">M²</t>
  </si>
  <si>
    <t xml:space="preserve">03.07.010</t>
  </si>
  <si>
    <t xml:space="preserve">Demolição (levantamento) mecanizada de pavimento asfáltico, inclusive carregamento, transporte até 1,0 quilômetro e descarregamento</t>
  </si>
  <si>
    <t xml:space="preserve">07.02.020</t>
  </si>
  <si>
    <t xml:space="preserve">Escavação mecanizada de valas ou cavas com altura até 2,00 m</t>
  </si>
  <si>
    <t xml:space="preserve">M³</t>
  </si>
  <si>
    <t xml:space="preserve">54.01.010</t>
  </si>
  <si>
    <t xml:space="preserve">Regularização e compactação mecanizada de superfície, sem controle do proctor normal</t>
  </si>
  <si>
    <t xml:space="preserve">11.18.040</t>
  </si>
  <si>
    <t xml:space="preserve">Lastro de pedra britada</t>
  </si>
  <si>
    <t xml:space="preserve">BDI = 22,04%</t>
  </si>
  <si>
    <t xml:space="preserve">10.02.020</t>
  </si>
  <si>
    <t xml:space="preserve">Armadura em tela soldada de aço (ARMACAO EM TELA DE ACO SOLDADA NERVURADA Q-138, ACO CA-60, 4,2MM, MALHA 10X10CM)</t>
  </si>
  <si>
    <t xml:space="preserve">KG</t>
  </si>
  <si>
    <t xml:space="preserve">11.01.100</t>
  </si>
  <si>
    <t xml:space="preserve">Concreto usinado, fck = 20,0 MPa</t>
  </si>
  <si>
    <t xml:space="preserve">11.16.020</t>
  </si>
  <si>
    <t xml:space="preserve">Lançamento, espalhamento e adensamento de concreto ou lastro</t>
  </si>
  <si>
    <t xml:space="preserve">VALOR INCLUSO BDI:</t>
  </si>
  <si>
    <t xml:space="preserve">CENTO E CINQUENTA E NOVE MIL, SETECENTOS E SESSENTA REAIS E VINTE E NOVE CENTAVOS</t>
  </si>
  <si>
    <t xml:space="preserve">                                      Birigui, 27 de Fevereiro de 2020</t>
  </si>
  <si>
    <t xml:space="preserve">BDI = </t>
  </si>
  <si>
    <t xml:space="preserve">CRONOGRAMA FISICO FINANCEIRO</t>
  </si>
  <si>
    <t xml:space="preserve">Proponente: Prefeitura Municipal de Birigui – SP</t>
  </si>
  <si>
    <t xml:space="preserve">Mês 1</t>
  </si>
  <si>
    <t xml:space="preserve">Mês 2</t>
  </si>
  <si>
    <t xml:space="preserve">Mês 3</t>
  </si>
  <si>
    <t xml:space="preserve">Mês 4</t>
  </si>
  <si>
    <t xml:space="preserve">Mês 5</t>
  </si>
  <si>
    <t xml:space="preserve">Mês 6</t>
  </si>
  <si>
    <t xml:space="preserve">PERCENTUAL</t>
  </si>
  <si>
    <t xml:space="preserve">VALOR</t>
  </si>
  <si>
    <t xml:space="preserve">PESO (%)</t>
  </si>
  <si>
    <t xml:space="preserve">VALOR (R$)</t>
  </si>
  <si>
    <t xml:space="preserve">(%)</t>
  </si>
  <si>
    <t xml:space="preserve">1.0</t>
  </si>
  <si>
    <t xml:space="preserve">2.0</t>
  </si>
  <si>
    <t xml:space="preserve">3.0</t>
  </si>
  <si>
    <t xml:space="preserve">4.0</t>
  </si>
  <si>
    <t xml:space="preserve">5.0</t>
  </si>
  <si>
    <t xml:space="preserve">6.0</t>
  </si>
  <si>
    <t xml:space="preserve">7.0</t>
  </si>
  <si>
    <t xml:space="preserve">8.0</t>
  </si>
  <si>
    <t xml:space="preserve">TOTAIS</t>
  </si>
  <si>
    <t xml:space="preserve">Birigui, 27 de Fevereiro de 2020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</si>
</sst>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&quot;R$ &quot;#,##0.00"/>
    <numFmt numFmtId="166" formatCode="0.00"/>
    <numFmt numFmtId="167" formatCode="#,##0.00"/>
    <numFmt numFmtId="168" formatCode="0.00%"/>
    <numFmt numFmtId="169" formatCode="General"/>
    <numFmt numFmtId="170" formatCode="0.000"/>
    <numFmt numFmtId="171" formatCode="&quot;R$ &quot;#,##0.000"/>
    <numFmt numFmtId="172" formatCode="0%"/>
    <numFmt numFmtId="173" formatCode="0.0%"/>
    <numFmt numFmtId="174" formatCode="#,##0.000"/>
  </numFmts>
  <fonts count="2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i val="true"/>
      <u val="single"/>
      <sz val="10"/>
      <color rgb="FF000000"/>
      <name val="Arial"/>
      <family val="2"/>
    </font>
    <font>
      <sz val="11"/>
      <color rgb="FF000000"/>
      <name val="Calibri"/>
      <family val="2"/>
    </font>
    <font>
      <b val="true"/>
      <sz val="12"/>
      <color rgb="FF000000"/>
      <name val="Calibri"/>
      <family val="2"/>
      <charset val="1"/>
    </font>
    <font>
      <sz val="12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i val="true"/>
      <u val="single"/>
      <sz val="10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i val="true"/>
      <u val="single"/>
      <sz val="12"/>
      <color rgb="FF000000"/>
      <name val="Arial"/>
      <family val="2"/>
      <charset val="1"/>
    </font>
    <font>
      <sz val="20"/>
      <color rgb="FF000000"/>
      <name val="Calibri"/>
      <family val="2"/>
      <charset val="1"/>
    </font>
    <font>
      <b val="true"/>
      <sz val="12"/>
      <color rgb="FF000000"/>
      <name val="Arial"/>
      <family val="0"/>
    </font>
    <font>
      <sz val="12"/>
      <name val="Times New Roman"/>
      <family val="0"/>
    </font>
    <font>
      <b val="true"/>
      <sz val="11"/>
      <color rgb="FF000000"/>
      <name val="Arial"/>
      <family val="0"/>
    </font>
    <font>
      <sz val="11"/>
      <name val="Times New Roman"/>
      <family val="0"/>
    </font>
    <font>
      <sz val="11"/>
      <color rgb="FF000000"/>
      <name val="Arial"/>
      <family val="2"/>
      <charset val="1"/>
    </font>
    <font>
      <b val="true"/>
      <sz val="13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1"/>
      <name val="Arial"/>
      <family val="2"/>
      <charset val="1"/>
    </font>
    <font>
      <sz val="12"/>
      <color rgb="FF000000"/>
      <name val="Arial"/>
      <family val="0"/>
    </font>
  </fonts>
  <fills count="8">
    <fill>
      <patternFill patternType="none"/>
    </fill>
    <fill>
      <patternFill patternType="gray125"/>
    </fill>
    <fill>
      <patternFill patternType="solid">
        <fgColor rgb="FFB6CEEC"/>
        <bgColor rgb="FFA6C4E8"/>
      </patternFill>
    </fill>
    <fill>
      <patternFill patternType="solid">
        <fgColor rgb="FFA6C4E8"/>
        <bgColor rgb="FFB6CEEC"/>
      </patternFill>
    </fill>
    <fill>
      <patternFill patternType="solid">
        <fgColor rgb="FFFFFFFF"/>
        <bgColor rgb="FFEEECE1"/>
      </patternFill>
    </fill>
    <fill>
      <patternFill patternType="solid">
        <fgColor rgb="FF808080"/>
        <bgColor rgb="FF969696"/>
      </patternFill>
    </fill>
    <fill>
      <patternFill patternType="solid">
        <fgColor rgb="FFDDD9C3"/>
        <bgColor rgb="FFEEECE1"/>
      </patternFill>
    </fill>
    <fill>
      <patternFill patternType="solid">
        <fgColor rgb="FFEEECE1"/>
        <bgColor rgb="FFFFFFFF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9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4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4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4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4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4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4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4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6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1" fillId="4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21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1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2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8" fillId="4" borderId="2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2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7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7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0" fillId="7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20" fillId="7" borderId="2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20" fillId="7" borderId="2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0" fillId="7" borderId="2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DD9C3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B6CEE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6C4E8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3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2</xdr:col>
      <xdr:colOff>803160</xdr:colOff>
      <xdr:row>26</xdr:row>
      <xdr:rowOff>15480</xdr:rowOff>
    </xdr:from>
    <xdr:to>
      <xdr:col>2</xdr:col>
      <xdr:colOff>3844080</xdr:colOff>
      <xdr:row>30</xdr:row>
      <xdr:rowOff>178560</xdr:rowOff>
    </xdr:to>
    <xdr:sp>
      <xdr:nvSpPr>
        <xdr:cNvPr id="0" name="CustomShape 1"/>
        <xdr:cNvSpPr/>
      </xdr:nvSpPr>
      <xdr:spPr>
        <a:xfrm flipH="1">
          <a:off x="2058840" y="5902560"/>
          <a:ext cx="3040920" cy="8946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latin typeface="Arial"/>
            </a:rPr>
            <a:t>___________________________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João Zefiro Junior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Engenheiro  Responsável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CREA: 5069488152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twoCell">
    <xdr:from>
      <xdr:col>3</xdr:col>
      <xdr:colOff>209520</xdr:colOff>
      <xdr:row>26</xdr:row>
      <xdr:rowOff>90720</xdr:rowOff>
    </xdr:from>
    <xdr:to>
      <xdr:col>6</xdr:col>
      <xdr:colOff>428760</xdr:colOff>
      <xdr:row>30</xdr:row>
      <xdr:rowOff>117720</xdr:rowOff>
    </xdr:to>
    <xdr:sp>
      <xdr:nvSpPr>
        <xdr:cNvPr id="1" name="CustomShape 1"/>
        <xdr:cNvSpPr/>
      </xdr:nvSpPr>
      <xdr:spPr>
        <a:xfrm flipH="1">
          <a:off x="6224040" y="5977800"/>
          <a:ext cx="2707920" cy="7585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latin typeface="Arial"/>
            </a:rPr>
            <a:t>___________________________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Cristiano Salmeirão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Prefeito Municipal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oneCell">
    <xdr:from>
      <xdr:col>2</xdr:col>
      <xdr:colOff>112680</xdr:colOff>
      <xdr:row>1</xdr:row>
      <xdr:rowOff>57960</xdr:rowOff>
    </xdr:from>
    <xdr:to>
      <xdr:col>7</xdr:col>
      <xdr:colOff>32760</xdr:colOff>
      <xdr:row>6</xdr:row>
      <xdr:rowOff>143280</xdr:rowOff>
    </xdr:to>
    <xdr:pic>
      <xdr:nvPicPr>
        <xdr:cNvPr id="2" name="Figura 1" descr=""/>
        <xdr:cNvPicPr/>
      </xdr:nvPicPr>
      <xdr:blipFill>
        <a:blip r:embed="rId1"/>
        <a:stretch/>
      </xdr:blipFill>
      <xdr:spPr>
        <a:xfrm>
          <a:off x="1368360" y="232920"/>
          <a:ext cx="8327520" cy="9619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66960</xdr:colOff>
      <xdr:row>25</xdr:row>
      <xdr:rowOff>133200</xdr:rowOff>
    </xdr:from>
    <xdr:to>
      <xdr:col>2</xdr:col>
      <xdr:colOff>980280</xdr:colOff>
      <xdr:row>31</xdr:row>
      <xdr:rowOff>20520</xdr:rowOff>
    </xdr:to>
    <xdr:sp>
      <xdr:nvSpPr>
        <xdr:cNvPr id="3" name="CustomShape 1"/>
        <xdr:cNvSpPr/>
      </xdr:nvSpPr>
      <xdr:spPr>
        <a:xfrm>
          <a:off x="710640" y="6009480"/>
          <a:ext cx="4315680" cy="938880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200" spc="-1" strike="noStrike">
              <a:solidFill>
                <a:srgbClr val="000000"/>
              </a:solidFill>
              <a:latin typeface="Arial"/>
            </a:rPr>
            <a:t>____________________________________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200" spc="-1" strike="noStrike">
              <a:solidFill>
                <a:srgbClr val="000000"/>
              </a:solidFill>
              <a:latin typeface="Arial"/>
            </a:rPr>
            <a:t>João Zefiro Junior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200" spc="-1" strike="noStrike">
              <a:solidFill>
                <a:srgbClr val="000000"/>
              </a:solidFill>
              <a:latin typeface="Arial"/>
            </a:rPr>
            <a:t>Engenheiro Civil 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200" spc="-1" strike="noStrike">
              <a:solidFill>
                <a:srgbClr val="000000"/>
              </a:solidFill>
              <a:latin typeface="Arial"/>
            </a:rPr>
            <a:t>CREA-SP: 5069488152</a:t>
          </a:r>
          <a:endParaRPr b="0" lang="pt-BR" sz="1200" spc="-1" strike="noStrike">
            <a:latin typeface="Times New Roman"/>
          </a:endParaRPr>
        </a:p>
      </xdr:txBody>
    </xdr:sp>
    <xdr:clientData/>
  </xdr:twoCellAnchor>
  <xdr:twoCellAnchor editAs="twoCell">
    <xdr:from>
      <xdr:col>5</xdr:col>
      <xdr:colOff>95760</xdr:colOff>
      <xdr:row>25</xdr:row>
      <xdr:rowOff>142920</xdr:rowOff>
    </xdr:from>
    <xdr:to>
      <xdr:col>10</xdr:col>
      <xdr:colOff>18000</xdr:colOff>
      <xdr:row>30</xdr:row>
      <xdr:rowOff>108000</xdr:rowOff>
    </xdr:to>
    <xdr:sp>
      <xdr:nvSpPr>
        <xdr:cNvPr id="4" name="CustomShape 1"/>
        <xdr:cNvSpPr/>
      </xdr:nvSpPr>
      <xdr:spPr>
        <a:xfrm>
          <a:off x="7104600" y="6019200"/>
          <a:ext cx="4296240" cy="841320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200" spc="-1" strike="noStrike">
              <a:solidFill>
                <a:srgbClr val="000000"/>
              </a:solidFill>
              <a:latin typeface="Arial"/>
            </a:rPr>
            <a:t>___________________________________________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200" spc="-1" strike="noStrike">
              <a:solidFill>
                <a:srgbClr val="000000"/>
              </a:solidFill>
              <a:latin typeface="Arial"/>
            </a:rPr>
            <a:t>Alexandre José Sabino Lasila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200" spc="-1" strike="noStrike">
              <a:solidFill>
                <a:srgbClr val="000000"/>
              </a:solidFill>
              <a:latin typeface="Arial"/>
            </a:rPr>
            <a:t>Secretário Adjunto de Obras</a:t>
          </a:r>
          <a:endParaRPr b="0" lang="pt-BR" sz="1200" spc="-1" strike="noStrike">
            <a:latin typeface="Times New Roman"/>
          </a:endParaRPr>
        </a:p>
      </xdr:txBody>
    </xdr:sp>
    <xdr:clientData/>
  </xdr:twoCellAnchor>
  <xdr:twoCellAnchor editAs="twoCell">
    <xdr:from>
      <xdr:col>12</xdr:col>
      <xdr:colOff>23040</xdr:colOff>
      <xdr:row>26</xdr:row>
      <xdr:rowOff>33120</xdr:rowOff>
    </xdr:from>
    <xdr:to>
      <xdr:col>17</xdr:col>
      <xdr:colOff>9720</xdr:colOff>
      <xdr:row>30</xdr:row>
      <xdr:rowOff>120240</xdr:rowOff>
    </xdr:to>
    <xdr:sp>
      <xdr:nvSpPr>
        <xdr:cNvPr id="5" name="CustomShape 1"/>
        <xdr:cNvSpPr/>
      </xdr:nvSpPr>
      <xdr:spPr>
        <a:xfrm>
          <a:off x="13208760" y="6084360"/>
          <a:ext cx="4845600" cy="788400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200" spc="-1" strike="noStrike">
              <a:solidFill>
                <a:srgbClr val="000000"/>
              </a:solidFill>
              <a:latin typeface="Arial"/>
            </a:rPr>
            <a:t>_________________________________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200" spc="-1" strike="noStrike">
              <a:solidFill>
                <a:srgbClr val="000000"/>
              </a:solidFill>
              <a:latin typeface="Arial"/>
            </a:rPr>
            <a:t>Saulo Giampietro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200" spc="-1" strike="noStrike">
              <a:solidFill>
                <a:srgbClr val="000000"/>
              </a:solidFill>
              <a:latin typeface="Arial"/>
            </a:rPr>
            <a:t>Secretário de Obras</a:t>
          </a:r>
          <a:endParaRPr b="0" lang="pt-BR" sz="1200" spc="-1" strike="noStrike">
            <a:latin typeface="Times New Roman"/>
          </a:endParaRPr>
        </a:p>
      </xdr:txBody>
    </xdr:sp>
    <xdr:clientData/>
  </xdr:twoCellAnchor>
  <xdr:twoCellAnchor editAs="oneCell">
    <xdr:from>
      <xdr:col>3</xdr:col>
      <xdr:colOff>11520</xdr:colOff>
      <xdr:row>0</xdr:row>
      <xdr:rowOff>0</xdr:rowOff>
    </xdr:from>
    <xdr:to>
      <xdr:col>10</xdr:col>
      <xdr:colOff>189000</xdr:colOff>
      <xdr:row>5</xdr:row>
      <xdr:rowOff>175680</xdr:rowOff>
    </xdr:to>
    <xdr:pic>
      <xdr:nvPicPr>
        <xdr:cNvPr id="6" name="Figura 2" descr=""/>
        <xdr:cNvPicPr/>
      </xdr:nvPicPr>
      <xdr:blipFill>
        <a:blip r:embed="rId1"/>
        <a:stretch/>
      </xdr:blipFill>
      <xdr:spPr>
        <a:xfrm>
          <a:off x="5217840" y="0"/>
          <a:ext cx="6354000" cy="10519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L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G9" activeCellId="0" sqref="G9"/>
    </sheetView>
  </sheetViews>
  <sheetFormatPr defaultRowHeight="14.4" zeroHeight="false" outlineLevelRow="0" outlineLevelCol="0"/>
  <cols>
    <col collapsed="false" customWidth="true" hidden="false" outlineLevel="0" max="1" min="1" style="0" width="6.35"/>
    <col collapsed="false" customWidth="false" hidden="false" outlineLevel="0" max="2" min="2" style="0" width="11.45"/>
    <col collapsed="false" customWidth="true" hidden="false" outlineLevel="0" max="3" min="3" style="0" width="67.44"/>
    <col collapsed="false" customWidth="true" hidden="false" outlineLevel="0" max="4" min="4" style="0" width="6.56"/>
    <col collapsed="false" customWidth="true" hidden="false" outlineLevel="0" max="6" min="5" style="0" width="14.35"/>
    <col collapsed="false" customWidth="true" hidden="false" outlineLevel="0" max="7" min="7" style="1" width="16.44"/>
    <col collapsed="false" customWidth="true" hidden="false" outlineLevel="0" max="8" min="8" style="1" width="23.22"/>
    <col collapsed="false" customWidth="true" hidden="false" outlineLevel="0" max="11" min="9" style="0" width="8.67"/>
    <col collapsed="false" customWidth="true" hidden="false" outlineLevel="0" max="12" min="12" style="0" width="11.64"/>
    <col collapsed="false" customWidth="true" hidden="false" outlineLevel="0" max="1025" min="13" style="0" width="8.67"/>
  </cols>
  <sheetData>
    <row r="1" customFormat="false" ht="13.8" hidden="false" customHeight="false" outlineLevel="0" collapsed="false">
      <c r="A1" s="2"/>
      <c r="B1" s="3"/>
      <c r="C1" s="3"/>
      <c r="D1" s="3"/>
      <c r="E1" s="3"/>
      <c r="F1" s="3"/>
      <c r="G1" s="3"/>
      <c r="H1" s="4"/>
      <c r="I1" s="5"/>
    </row>
    <row r="2" customFormat="false" ht="13.8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5"/>
    </row>
    <row r="3" customFormat="false" ht="13.8" hidden="false" customHeight="false" outlineLevel="0" collapsed="false">
      <c r="A3" s="2"/>
      <c r="B3" s="2"/>
      <c r="C3" s="2"/>
      <c r="D3" s="2"/>
      <c r="E3" s="2"/>
      <c r="F3" s="2"/>
      <c r="G3" s="2"/>
      <c r="H3" s="2"/>
    </row>
    <row r="4" customFormat="false" ht="13.8" hidden="false" customHeight="false" outlineLevel="0" collapsed="false">
      <c r="A4" s="2"/>
      <c r="B4" s="2"/>
      <c r="C4" s="2"/>
      <c r="D4" s="2"/>
      <c r="E4" s="2"/>
      <c r="F4" s="2"/>
      <c r="G4" s="2"/>
      <c r="H4" s="2"/>
    </row>
    <row r="5" customFormat="false" ht="13.8" hidden="false" customHeight="false" outlineLevel="0" collapsed="false">
      <c r="A5" s="2"/>
      <c r="B5" s="2"/>
      <c r="C5" s="2"/>
      <c r="D5" s="2"/>
      <c r="E5" s="2"/>
      <c r="F5" s="2"/>
      <c r="G5" s="2"/>
      <c r="H5" s="2"/>
    </row>
    <row r="6" customFormat="false" ht="13.8" hidden="false" customHeight="false" outlineLevel="0" collapsed="false">
      <c r="A6" s="2"/>
      <c r="B6" s="2"/>
      <c r="C6" s="2"/>
      <c r="D6" s="2"/>
      <c r="E6" s="2"/>
      <c r="F6" s="2"/>
      <c r="G6" s="2"/>
      <c r="H6" s="2"/>
    </row>
    <row r="7" customFormat="false" ht="13.8" hidden="false" customHeight="false" outlineLevel="0" collapsed="false">
      <c r="A7" s="2"/>
      <c r="B7" s="2"/>
      <c r="C7" s="2"/>
      <c r="D7" s="2"/>
      <c r="E7" s="2"/>
      <c r="F7" s="2"/>
      <c r="G7" s="2"/>
      <c r="H7" s="2"/>
    </row>
    <row r="8" customFormat="false" ht="13.8" hidden="false" customHeight="false" outlineLevel="0" collapsed="false"/>
    <row r="9" customFormat="false" ht="18" hidden="false" customHeight="false" outlineLevel="0" collapsed="false">
      <c r="A9" s="6" t="s">
        <v>0</v>
      </c>
      <c r="B9" s="6"/>
      <c r="C9" s="6"/>
    </row>
    <row r="10" customFormat="false" ht="18" hidden="false" customHeight="false" outlineLevel="0" collapsed="false">
      <c r="A10" s="6" t="s">
        <v>1</v>
      </c>
      <c r="B10" s="6"/>
      <c r="C10" s="6"/>
    </row>
    <row r="11" customFormat="false" ht="13.8" hidden="false" customHeight="false" outlineLevel="0" collapsed="false">
      <c r="A11" s="7" t="s">
        <v>2</v>
      </c>
      <c r="H11" s="8" t="s">
        <v>3</v>
      </c>
    </row>
    <row r="12" customFormat="false" ht="18" hidden="false" customHeight="false" outlineLevel="0" collapsed="false">
      <c r="A12" s="9" t="s">
        <v>4</v>
      </c>
      <c r="B12" s="9"/>
      <c r="C12" s="9"/>
      <c r="D12" s="9"/>
      <c r="E12" s="9"/>
      <c r="F12" s="9"/>
      <c r="G12" s="9"/>
      <c r="H12" s="9"/>
    </row>
    <row r="13" customFormat="false" ht="15.6" hidden="false" customHeight="false" outlineLevel="0" collapsed="false">
      <c r="A13" s="10" t="s">
        <v>5</v>
      </c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1" t="s">
        <v>11</v>
      </c>
      <c r="H13" s="11" t="s">
        <v>12</v>
      </c>
    </row>
    <row r="14" customFormat="false" ht="15" hidden="false" customHeight="false" outlineLevel="0" collapsed="false">
      <c r="A14" s="12" t="n">
        <v>1</v>
      </c>
      <c r="B14" s="12" t="s">
        <v>13</v>
      </c>
      <c r="C14" s="13" t="s">
        <v>14</v>
      </c>
      <c r="D14" s="12" t="s">
        <v>15</v>
      </c>
      <c r="E14" s="14" t="n">
        <v>2.5</v>
      </c>
      <c r="F14" s="14" t="n">
        <v>488.53</v>
      </c>
      <c r="G14" s="15" t="n">
        <f aca="false">E14*F14</f>
        <v>1221.325</v>
      </c>
      <c r="H14" s="15" t="n">
        <f aca="false">G14*1.2204</f>
        <v>1490.50503</v>
      </c>
    </row>
    <row r="15" customFormat="false" ht="39.55" hidden="false" customHeight="false" outlineLevel="0" collapsed="false">
      <c r="A15" s="12" t="n">
        <v>2</v>
      </c>
      <c r="B15" s="12" t="s">
        <v>16</v>
      </c>
      <c r="C15" s="16" t="s">
        <v>17</v>
      </c>
      <c r="D15" s="12" t="s">
        <v>15</v>
      </c>
      <c r="E15" s="14" t="n">
        <v>1322.25</v>
      </c>
      <c r="F15" s="14" t="n">
        <v>16.96</v>
      </c>
      <c r="G15" s="15" t="n">
        <f aca="false">E15*F15</f>
        <v>22425.36</v>
      </c>
      <c r="H15" s="15" t="n">
        <f aca="false">G15*1.2204</f>
        <v>27367.909344</v>
      </c>
    </row>
    <row r="16" customFormat="false" ht="15" hidden="false" customHeight="false" outlineLevel="0" collapsed="false">
      <c r="A16" s="12" t="n">
        <v>3</v>
      </c>
      <c r="B16" s="12" t="s">
        <v>18</v>
      </c>
      <c r="C16" s="16" t="s">
        <v>19</v>
      </c>
      <c r="D16" s="12" t="s">
        <v>20</v>
      </c>
      <c r="E16" s="12" t="n">
        <v>264.45</v>
      </c>
      <c r="F16" s="12" t="n">
        <v>6.71</v>
      </c>
      <c r="G16" s="15" t="n">
        <f aca="false">E16*F16</f>
        <v>1774.4595</v>
      </c>
      <c r="H16" s="15" t="n">
        <f aca="false">G16*1.2204</f>
        <v>2165.5503738</v>
      </c>
    </row>
    <row r="17" customFormat="false" ht="26.85" hidden="false" customHeight="false" outlineLevel="0" collapsed="false">
      <c r="A17" s="12" t="n">
        <v>4</v>
      </c>
      <c r="B17" s="12" t="s">
        <v>21</v>
      </c>
      <c r="C17" s="16" t="s">
        <v>22</v>
      </c>
      <c r="D17" s="12" t="s">
        <v>15</v>
      </c>
      <c r="E17" s="14" t="n">
        <v>1322.25</v>
      </c>
      <c r="F17" s="14" t="n">
        <v>2.01</v>
      </c>
      <c r="G17" s="15" t="n">
        <f aca="false">E17*F17</f>
        <v>2657.7225</v>
      </c>
      <c r="H17" s="15" t="n">
        <f aca="false">G17*1.2204</f>
        <v>3243.484539</v>
      </c>
    </row>
    <row r="18" customFormat="false" ht="14.25" hidden="false" customHeight="true" outlineLevel="0" collapsed="false">
      <c r="A18" s="12" t="n">
        <v>5</v>
      </c>
      <c r="B18" s="12" t="s">
        <v>23</v>
      </c>
      <c r="C18" s="17" t="s">
        <v>24</v>
      </c>
      <c r="D18" s="12" t="s">
        <v>20</v>
      </c>
      <c r="E18" s="14" t="n">
        <v>39.6675</v>
      </c>
      <c r="F18" s="14" t="n">
        <v>111.16</v>
      </c>
      <c r="G18" s="15" t="n">
        <f aca="false">E18*F18</f>
        <v>4409.4393</v>
      </c>
      <c r="H18" s="15" t="n">
        <f aca="false">G18*1.2204</f>
        <v>5381.27972172</v>
      </c>
      <c r="J18" s="0" t="s">
        <v>25</v>
      </c>
    </row>
    <row r="19" customFormat="false" ht="39.55" hidden="false" customHeight="false" outlineLevel="0" collapsed="false">
      <c r="A19" s="12" t="n">
        <v>6</v>
      </c>
      <c r="B19" s="12" t="s">
        <v>26</v>
      </c>
      <c r="C19" s="16" t="s">
        <v>27</v>
      </c>
      <c r="D19" s="12" t="s">
        <v>28</v>
      </c>
      <c r="E19" s="18" t="n">
        <v>2908.95</v>
      </c>
      <c r="F19" s="18" t="n">
        <v>7.14</v>
      </c>
      <c r="G19" s="15" t="n">
        <f aca="false">E19*F19</f>
        <v>20769.903</v>
      </c>
      <c r="H19" s="15" t="n">
        <f aca="false">G19*1.2204</f>
        <v>25347.5896212</v>
      </c>
      <c r="J19" s="1"/>
    </row>
    <row r="20" customFormat="false" ht="15" hidden="false" customHeight="false" outlineLevel="0" collapsed="false">
      <c r="A20" s="12" t="n">
        <v>7</v>
      </c>
      <c r="B20" s="12" t="s">
        <v>29</v>
      </c>
      <c r="C20" s="17" t="s">
        <v>30</v>
      </c>
      <c r="D20" s="12" t="s">
        <v>20</v>
      </c>
      <c r="E20" s="14" t="n">
        <v>224.7825</v>
      </c>
      <c r="F20" s="14" t="n">
        <v>278.48</v>
      </c>
      <c r="G20" s="15" t="n">
        <f aca="false">E20*F20</f>
        <v>62597.4306</v>
      </c>
      <c r="H20" s="15" t="n">
        <f aca="false">G20*1.2204</f>
        <v>76393.90430424</v>
      </c>
    </row>
    <row r="21" customFormat="false" ht="15" hidden="false" customHeight="false" outlineLevel="0" collapsed="false">
      <c r="A21" s="12" t="n">
        <v>8</v>
      </c>
      <c r="B21" s="12" t="s">
        <v>31</v>
      </c>
      <c r="C21" s="17" t="s">
        <v>32</v>
      </c>
      <c r="D21" s="12" t="s">
        <v>20</v>
      </c>
      <c r="E21" s="12" t="n">
        <v>264.45</v>
      </c>
      <c r="F21" s="12" t="n">
        <v>56.92</v>
      </c>
      <c r="G21" s="15" t="n">
        <f aca="false">E21*F21</f>
        <v>15052.494</v>
      </c>
      <c r="H21" s="15" t="n">
        <f aca="false">G21*1.2204</f>
        <v>18370.0636776</v>
      </c>
    </row>
    <row r="22" customFormat="false" ht="15.6" hidden="false" customHeight="false" outlineLevel="0" collapsed="false">
      <c r="A22" s="19" t="s">
        <v>33</v>
      </c>
      <c r="B22" s="19"/>
      <c r="C22" s="19"/>
      <c r="D22" s="19"/>
      <c r="E22" s="19"/>
      <c r="F22" s="19"/>
      <c r="G22" s="19"/>
      <c r="H22" s="20" t="n">
        <f aca="false">SUM(H14:H21)</f>
        <v>159760.28661156</v>
      </c>
    </row>
    <row r="23" customFormat="false" ht="13.8" hidden="false" customHeight="false" outlineLevel="0" collapsed="false">
      <c r="A23" s="21"/>
      <c r="B23" s="21"/>
      <c r="C23" s="21"/>
      <c r="D23" s="21"/>
      <c r="G23" s="22"/>
      <c r="I23" s="23"/>
    </row>
    <row r="24" customFormat="false" ht="20.25" hidden="false" customHeight="true" outlineLevel="0" collapsed="false">
      <c r="A24" s="24" t="s">
        <v>34</v>
      </c>
      <c r="B24" s="24"/>
      <c r="C24" s="24"/>
      <c r="D24" s="24"/>
      <c r="E24" s="24"/>
      <c r="F24" s="24"/>
      <c r="G24" s="24"/>
      <c r="H24" s="24"/>
      <c r="I24" s="25"/>
    </row>
    <row r="25" customFormat="false" ht="25.5" hidden="false" customHeight="true" outlineLevel="0" collapsed="false">
      <c r="A25" s="26" t="s">
        <v>35</v>
      </c>
      <c r="B25" s="26"/>
      <c r="C25" s="26"/>
      <c r="D25" s="26"/>
      <c r="E25" s="26"/>
      <c r="F25" s="26"/>
      <c r="G25" s="26"/>
      <c r="H25" s="26"/>
    </row>
    <row r="26" customFormat="false" ht="14.4" hidden="false" customHeight="false" outlineLevel="0" collapsed="false">
      <c r="L26" s="1"/>
    </row>
    <row r="27" customFormat="false" ht="14.4" hidden="false" customHeight="false" outlineLevel="0" collapsed="false">
      <c r="C27" s="21"/>
      <c r="D27" s="21"/>
      <c r="E27" s="21"/>
      <c r="F27" s="21"/>
      <c r="G27" s="21"/>
      <c r="H27" s="21"/>
      <c r="I27" s="21"/>
      <c r="J27" s="21"/>
      <c r="K27" s="21"/>
    </row>
    <row r="28" customFormat="false" ht="14.4" hidden="false" customHeight="false" outlineLevel="0" collapsed="false">
      <c r="D28" s="4"/>
      <c r="E28" s="4"/>
      <c r="F28" s="4"/>
      <c r="G28" s="4"/>
      <c r="H28" s="4"/>
    </row>
    <row r="29" customFormat="false" ht="14.4" hidden="false" customHeight="false" outlineLevel="0" collapsed="false">
      <c r="L29" s="1"/>
    </row>
    <row r="30" customFormat="false" ht="14.4" hidden="false" customHeight="false" outlineLevel="0" collapsed="false">
      <c r="A30" s="3"/>
      <c r="B30" s="3"/>
      <c r="C30" s="3"/>
      <c r="D30" s="3"/>
      <c r="E30" s="3"/>
      <c r="F30" s="3"/>
      <c r="G30" s="3"/>
      <c r="H30" s="4"/>
    </row>
    <row r="31" customFormat="false" ht="14.4" hidden="false" customHeight="false" outlineLevel="0" collapsed="false">
      <c r="A31" s="3"/>
      <c r="B31" s="3"/>
      <c r="C31" s="3"/>
      <c r="D31" s="3"/>
      <c r="E31" s="3"/>
      <c r="F31" s="3"/>
      <c r="G31" s="3"/>
      <c r="H31" s="4"/>
    </row>
    <row r="32" customFormat="false" ht="14.4" hidden="false" customHeight="false" outlineLevel="0" collapsed="false">
      <c r="A32" s="3"/>
      <c r="B32" s="3"/>
      <c r="C32" s="3"/>
      <c r="D32" s="3"/>
      <c r="E32" s="3"/>
      <c r="F32" s="3"/>
      <c r="G32" s="3"/>
      <c r="H32" s="4"/>
    </row>
    <row r="33" customFormat="false" ht="13.8" hidden="false" customHeight="false" outlineLevel="0" collapsed="false">
      <c r="A33" s="3"/>
      <c r="B33" s="3"/>
      <c r="C33" s="3"/>
      <c r="D33" s="3"/>
      <c r="E33" s="3"/>
      <c r="F33" s="3"/>
      <c r="G33" s="3"/>
      <c r="H33" s="4"/>
      <c r="K33" s="27"/>
    </row>
    <row r="34" customFormat="false" ht="14.4" hidden="false" customHeight="false" outlineLevel="0" collapsed="false">
      <c r="A34" s="4"/>
      <c r="B34" s="4"/>
      <c r="C34" s="4"/>
      <c r="D34" s="4"/>
      <c r="E34" s="4"/>
      <c r="F34" s="4"/>
      <c r="G34" s="4"/>
      <c r="H34" s="4"/>
    </row>
    <row r="35" customFormat="false" ht="14.4" hidden="false" customHeight="false" outlineLevel="0" collapsed="false">
      <c r="A35" s="4"/>
      <c r="B35" s="4"/>
      <c r="C35" s="4"/>
      <c r="D35" s="4"/>
      <c r="E35" s="4"/>
      <c r="F35" s="4"/>
      <c r="G35" s="4"/>
      <c r="H35" s="4"/>
    </row>
    <row r="36" customFormat="false" ht="14.4" hidden="false" customHeight="false" outlineLevel="0" collapsed="false">
      <c r="A36" s="4"/>
      <c r="B36" s="4"/>
      <c r="C36" s="4"/>
      <c r="D36" s="4"/>
      <c r="E36" s="4"/>
      <c r="F36" s="4"/>
      <c r="G36" s="4"/>
      <c r="H36" s="4"/>
    </row>
    <row r="37" customFormat="false" ht="25.8" hidden="false" customHeight="false" outlineLevel="0" collapsed="false">
      <c r="A37" s="4"/>
      <c r="B37" s="28" t="s">
        <v>36</v>
      </c>
      <c r="C37" s="29" t="n">
        <v>0.2829</v>
      </c>
      <c r="D37" s="4"/>
      <c r="E37" s="4"/>
      <c r="F37" s="4"/>
      <c r="G37" s="4"/>
      <c r="H37" s="4"/>
    </row>
    <row r="40" customFormat="false" ht="14.4" hidden="false" customHeight="false" outlineLevel="0" collapsed="false">
      <c r="A40" s="3"/>
      <c r="B40" s="3"/>
      <c r="C40" s="3"/>
      <c r="D40" s="3"/>
      <c r="E40" s="3"/>
      <c r="F40" s="3"/>
      <c r="G40" s="3"/>
      <c r="H40" s="4"/>
    </row>
    <row r="41" customFormat="false" ht="14.4" hidden="false" customHeight="false" outlineLevel="0" collapsed="false">
      <c r="A41" s="3"/>
      <c r="B41" s="3"/>
      <c r="C41" s="3"/>
      <c r="D41" s="3"/>
      <c r="E41" s="3"/>
      <c r="F41" s="3"/>
      <c r="G41" s="3"/>
      <c r="H41" s="4"/>
    </row>
    <row r="42" customFormat="false" ht="14.4" hidden="false" customHeight="false" outlineLevel="0" collapsed="false">
      <c r="A42" s="3"/>
      <c r="B42" s="3"/>
      <c r="C42" s="3"/>
      <c r="D42" s="3"/>
      <c r="E42" s="3"/>
      <c r="F42" s="3"/>
      <c r="G42" s="3"/>
      <c r="H42" s="4"/>
    </row>
    <row r="1048576" customFormat="false" ht="12.8" hidden="false" customHeight="false" outlineLevel="0" collapsed="false"/>
  </sheetData>
  <mergeCells count="13">
    <mergeCell ref="A2:H7"/>
    <mergeCell ref="A12:H12"/>
    <mergeCell ref="A22:G22"/>
    <mergeCell ref="A24:H24"/>
    <mergeCell ref="A25:H25"/>
    <mergeCell ref="C27:K27"/>
    <mergeCell ref="A30:G30"/>
    <mergeCell ref="A31:G31"/>
    <mergeCell ref="A32:G32"/>
    <mergeCell ref="A33:G33"/>
    <mergeCell ref="A40:G40"/>
    <mergeCell ref="A41:G41"/>
    <mergeCell ref="A42:G42"/>
  </mergeCells>
  <printOptions headings="false" gridLines="false" gridLinesSet="true" horizontalCentered="true" verticalCentered="false"/>
  <pageMargins left="0.511805555555555" right="0.511805555555555" top="1.42222222222222" bottom="0.393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Q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0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30" width="9.13"/>
    <col collapsed="false" customWidth="true" hidden="false" outlineLevel="0" max="2" min="2" style="30" width="48.22"/>
    <col collapsed="false" customWidth="true" hidden="false" outlineLevel="0" max="3" min="3" style="30" width="16.44"/>
    <col collapsed="false" customWidth="true" hidden="false" outlineLevel="0" max="4" min="4" style="30" width="10.89"/>
    <col collapsed="false" customWidth="true" hidden="false" outlineLevel="0" max="5" min="5" style="30" width="14.66"/>
    <col collapsed="false" customWidth="true" hidden="false" outlineLevel="0" max="6" min="6" style="30" width="10.89"/>
    <col collapsed="false" customWidth="true" hidden="false" outlineLevel="0" max="7" min="7" style="30" width="14.66"/>
    <col collapsed="false" customWidth="true" hidden="false" outlineLevel="0" max="8" min="8" style="30" width="10.89"/>
    <col collapsed="false" customWidth="true" hidden="false" outlineLevel="0" max="9" min="9" style="30" width="14.66"/>
    <col collapsed="false" customWidth="true" hidden="false" outlineLevel="0" max="10" min="10" style="30" width="10.89"/>
    <col collapsed="false" customWidth="true" hidden="false" outlineLevel="0" max="11" min="11" style="30" width="14.66"/>
    <col collapsed="false" customWidth="true" hidden="false" outlineLevel="0" max="12" min="12" style="30" width="10.89"/>
    <col collapsed="false" customWidth="true" hidden="false" outlineLevel="0" max="13" min="13" style="30" width="14.66"/>
    <col collapsed="false" customWidth="true" hidden="false" outlineLevel="0" max="14" min="14" style="30" width="12.66"/>
    <col collapsed="false" customWidth="true" hidden="false" outlineLevel="0" max="15" min="15" style="30" width="14.66"/>
    <col collapsed="false" customWidth="true" hidden="false" outlineLevel="0" max="16" min="16" style="30" width="12.1"/>
    <col collapsed="false" customWidth="true" hidden="false" outlineLevel="0" max="17" min="17" style="30" width="14.78"/>
    <col collapsed="false" customWidth="true" hidden="false" outlineLevel="0" max="1025" min="18" style="30" width="9.13"/>
  </cols>
  <sheetData>
    <row r="1" customFormat="false" ht="13.8" hidden="false" customHeight="false" outlineLevel="0" collapsed="false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customFormat="false" ht="13.8" hidden="false" customHeight="false" outlineLevel="0" collapsed="false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customFormat="false" ht="13.8" hidden="false" customHeight="false" outlineLevel="0" collapsed="false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customFormat="false" ht="13.8" hidden="false" customHeight="false" outlineLevel="0" collapsed="false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customFormat="false" ht="13.8" hidden="false" customHeight="false" outlineLevel="0" collapsed="false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customFormat="false" ht="13.8" hidden="false" customHeight="false" outlineLevel="0" collapsed="false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customFormat="false" ht="13.8" hidden="false" customHeight="false" outlineLevel="0" collapsed="false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customFormat="false" ht="20.1" hidden="false" customHeight="true" outlineLevel="0" collapsed="false">
      <c r="A8" s="33" t="s">
        <v>37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</row>
    <row r="9" customFormat="false" ht="15.6" hidden="false" customHeight="false" outlineLevel="0" collapsed="false">
      <c r="A9" s="34" t="s">
        <v>38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6"/>
    </row>
    <row r="10" customFormat="false" ht="16.2" hidden="false" customHeight="false" outlineLevel="0" collapsed="false">
      <c r="A10" s="37" t="s">
        <v>1</v>
      </c>
      <c r="B10" s="38"/>
      <c r="C10" s="38"/>
      <c r="D10" s="38"/>
      <c r="E10" s="38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40"/>
    </row>
    <row r="12" customFormat="false" ht="13.8" hidden="false" customHeight="false" outlineLevel="0" collapsed="false">
      <c r="A12" s="41"/>
      <c r="B12" s="41"/>
      <c r="C12" s="41"/>
      <c r="D12" s="41"/>
      <c r="E12" s="42" t="s">
        <v>39</v>
      </c>
      <c r="F12" s="42"/>
      <c r="G12" s="42" t="s">
        <v>40</v>
      </c>
      <c r="H12" s="42"/>
      <c r="I12" s="42" t="s">
        <v>41</v>
      </c>
      <c r="J12" s="42"/>
      <c r="K12" s="42" t="s">
        <v>42</v>
      </c>
      <c r="L12" s="42"/>
      <c r="M12" s="42" t="s">
        <v>43</v>
      </c>
      <c r="N12" s="42"/>
      <c r="O12" s="42" t="s">
        <v>44</v>
      </c>
      <c r="P12" s="42"/>
      <c r="Q12" s="43" t="s">
        <v>45</v>
      </c>
    </row>
    <row r="13" customFormat="false" ht="26.25" hidden="false" customHeight="true" outlineLevel="0" collapsed="false">
      <c r="A13" s="44" t="s">
        <v>5</v>
      </c>
      <c r="B13" s="44" t="s">
        <v>7</v>
      </c>
      <c r="C13" s="44" t="s">
        <v>46</v>
      </c>
      <c r="D13" s="44" t="s">
        <v>47</v>
      </c>
      <c r="E13" s="44" t="s">
        <v>48</v>
      </c>
      <c r="F13" s="44" t="s">
        <v>47</v>
      </c>
      <c r="G13" s="44" t="s">
        <v>48</v>
      </c>
      <c r="H13" s="44" t="s">
        <v>47</v>
      </c>
      <c r="I13" s="44" t="s">
        <v>48</v>
      </c>
      <c r="J13" s="44" t="s">
        <v>47</v>
      </c>
      <c r="K13" s="44" t="s">
        <v>48</v>
      </c>
      <c r="L13" s="44" t="s">
        <v>47</v>
      </c>
      <c r="M13" s="44" t="s">
        <v>48</v>
      </c>
      <c r="N13" s="44" t="s">
        <v>47</v>
      </c>
      <c r="O13" s="44" t="s">
        <v>48</v>
      </c>
      <c r="P13" s="44" t="s">
        <v>47</v>
      </c>
      <c r="Q13" s="45" t="s">
        <v>49</v>
      </c>
    </row>
    <row r="14" s="54" customFormat="true" ht="13.8" hidden="false" customHeight="false" outlineLevel="0" collapsed="false">
      <c r="A14" s="46" t="s">
        <v>50</v>
      </c>
      <c r="B14" s="47" t="str">
        <f aca="false">' PLANILHA ORÇAMENTARIA'!C14</f>
        <v>Placa de identificação para obra</v>
      </c>
      <c r="C14" s="48" t="n">
        <f aca="false">' PLANILHA ORÇAMENTARIA'!H14</f>
        <v>1490.50503</v>
      </c>
      <c r="D14" s="49" t="n">
        <f aca="false">(C14/$C$22)*100</f>
        <v>0.932963417638329</v>
      </c>
      <c r="E14" s="48" t="n">
        <f aca="false">(F14/100)*C14</f>
        <v>1490.50503</v>
      </c>
      <c r="F14" s="50" t="n">
        <v>100</v>
      </c>
      <c r="G14" s="51" t="n">
        <f aca="false">(H14/100)*C14</f>
        <v>0</v>
      </c>
      <c r="H14" s="50"/>
      <c r="I14" s="51" t="n">
        <f aca="false">(J14/100)*C14</f>
        <v>0</v>
      </c>
      <c r="J14" s="50"/>
      <c r="K14" s="51" t="n">
        <f aca="false">(L14/100)*C14</f>
        <v>0</v>
      </c>
      <c r="L14" s="50"/>
      <c r="M14" s="51" t="n">
        <f aca="false">(N14/100)*C14</f>
        <v>0</v>
      </c>
      <c r="N14" s="52"/>
      <c r="O14" s="51" t="n">
        <f aca="false">(P14/100)*C14</f>
        <v>0</v>
      </c>
      <c r="P14" s="50"/>
      <c r="Q14" s="53" t="n">
        <f aca="false">(F14+H14+J14+L14+N14+P14)/100</f>
        <v>1</v>
      </c>
    </row>
    <row r="15" s="54" customFormat="true" ht="39.55" hidden="false" customHeight="false" outlineLevel="0" collapsed="false">
      <c r="A15" s="46" t="s">
        <v>51</v>
      </c>
      <c r="B15" s="47" t="str">
        <f aca="false">' PLANILHA ORÇAMENTARIA'!C15</f>
        <v>Demolição (levantamento) mecanizada de pavimento asfáltico, inclusive carregamento, transporte até 1,0 quilômetro e descarregamento</v>
      </c>
      <c r="C15" s="48" t="n">
        <f aca="false">' PLANILHA ORÇAMENTARIA'!H15</f>
        <v>27367.909344</v>
      </c>
      <c r="D15" s="49" t="n">
        <f aca="false">(C15/$C$22)*100</f>
        <v>17.1306085664093</v>
      </c>
      <c r="E15" s="48" t="n">
        <f aca="false">(F15/100)*C15</f>
        <v>5473.5818688</v>
      </c>
      <c r="F15" s="50" t="n">
        <v>20</v>
      </c>
      <c r="G15" s="51" t="n">
        <f aca="false">(H15/100)*C15</f>
        <v>4105.1864016</v>
      </c>
      <c r="H15" s="50" t="n">
        <v>15</v>
      </c>
      <c r="I15" s="51" t="n">
        <f aca="false">(J15/100)*C15</f>
        <v>4105.1864016</v>
      </c>
      <c r="J15" s="50" t="n">
        <v>15</v>
      </c>
      <c r="K15" s="51" t="n">
        <f aca="false">(L15/100)*C15</f>
        <v>4105.1864016</v>
      </c>
      <c r="L15" s="50" t="n">
        <v>15</v>
      </c>
      <c r="M15" s="51" t="n">
        <f aca="false">(N15/100)*C15</f>
        <v>4105.1864016</v>
      </c>
      <c r="N15" s="50" t="n">
        <v>15</v>
      </c>
      <c r="O15" s="51" t="n">
        <f aca="false">(P15/100)*C15</f>
        <v>5473.5818688</v>
      </c>
      <c r="P15" s="50" t="n">
        <v>20</v>
      </c>
      <c r="Q15" s="53" t="n">
        <f aca="false">(F15+H15+J15+L15+N15+P15)/100</f>
        <v>1</v>
      </c>
    </row>
    <row r="16" s="54" customFormat="true" ht="27.6" hidden="false" customHeight="false" outlineLevel="0" collapsed="false">
      <c r="A16" s="46" t="s">
        <v>52</v>
      </c>
      <c r="B16" s="47" t="str">
        <f aca="false">' PLANILHA ORÇAMENTARIA'!C16</f>
        <v>Escavação mecanizada de valas ou cavas com altura até 2,00 m</v>
      </c>
      <c r="C16" s="48" t="n">
        <f aca="false">' PLANILHA ORÇAMENTARIA'!H16</f>
        <v>2165.5503738</v>
      </c>
      <c r="D16" s="49" t="n">
        <f aca="false">(C16/$C$22)*100</f>
        <v>1.35549980519583</v>
      </c>
      <c r="E16" s="48" t="n">
        <f aca="false">(F16/100)*C16</f>
        <v>433.11007476</v>
      </c>
      <c r="F16" s="50" t="n">
        <v>20</v>
      </c>
      <c r="G16" s="51" t="n">
        <f aca="false">(H16/100)*C16</f>
        <v>324.83255607</v>
      </c>
      <c r="H16" s="50" t="n">
        <v>15</v>
      </c>
      <c r="I16" s="51" t="n">
        <f aca="false">(J16/100)*C16</f>
        <v>324.83255607</v>
      </c>
      <c r="J16" s="50" t="n">
        <v>15</v>
      </c>
      <c r="K16" s="51" t="n">
        <f aca="false">(L16/100)*C16</f>
        <v>324.83255607</v>
      </c>
      <c r="L16" s="50" t="n">
        <v>15</v>
      </c>
      <c r="M16" s="51" t="n">
        <f aca="false">(N16/100)*C16</f>
        <v>324.83255607</v>
      </c>
      <c r="N16" s="55" t="n">
        <v>15</v>
      </c>
      <c r="O16" s="51" t="n">
        <f aca="false">(P16/100)*C16</f>
        <v>433.11007476</v>
      </c>
      <c r="P16" s="50" t="n">
        <v>20</v>
      </c>
      <c r="Q16" s="53" t="n">
        <f aca="false">(F16+H16+J16+L16+N16+P16)/100</f>
        <v>1</v>
      </c>
    </row>
    <row r="17" s="54" customFormat="true" ht="27.6" hidden="false" customHeight="false" outlineLevel="0" collapsed="false">
      <c r="A17" s="46" t="s">
        <v>53</v>
      </c>
      <c r="B17" s="47" t="str">
        <f aca="false">' PLANILHA ORÇAMENTARIA'!C17</f>
        <v>Regularização e compactação mecanizada de superfície, sem controle do proctor normal</v>
      </c>
      <c r="C17" s="48" t="n">
        <f aca="false">' PLANILHA ORÇAMENTARIA'!H17</f>
        <v>3243.484539</v>
      </c>
      <c r="D17" s="49" t="n">
        <f aca="false">(C17/$C$22)*100</f>
        <v>2.03021952939167</v>
      </c>
      <c r="E17" s="48" t="n">
        <f aca="false">(F17/100)*C17</f>
        <v>648.6969078</v>
      </c>
      <c r="F17" s="50" t="n">
        <v>20</v>
      </c>
      <c r="G17" s="51" t="n">
        <f aca="false">(H17/100)*C17</f>
        <v>486.52268085</v>
      </c>
      <c r="H17" s="50" t="n">
        <v>15</v>
      </c>
      <c r="I17" s="51" t="n">
        <f aca="false">(J17/100)*C17</f>
        <v>486.52268085</v>
      </c>
      <c r="J17" s="50" t="n">
        <v>15</v>
      </c>
      <c r="K17" s="51" t="n">
        <f aca="false">(L17/100)*C17</f>
        <v>486.52268085</v>
      </c>
      <c r="L17" s="50" t="n">
        <v>15</v>
      </c>
      <c r="M17" s="51" t="n">
        <f aca="false">(N17/100)*C17</f>
        <v>486.52268085</v>
      </c>
      <c r="N17" s="55" t="n">
        <v>15</v>
      </c>
      <c r="O17" s="51" t="n">
        <f aca="false">(P17/100)*C17</f>
        <v>648.6969078</v>
      </c>
      <c r="P17" s="50" t="n">
        <v>20</v>
      </c>
      <c r="Q17" s="53" t="n">
        <f aca="false">(F17+H17+J17+L17+N17+P17)/100</f>
        <v>1</v>
      </c>
    </row>
    <row r="18" s="54" customFormat="true" ht="13.8" hidden="false" customHeight="false" outlineLevel="0" collapsed="false">
      <c r="A18" s="46" t="s">
        <v>54</v>
      </c>
      <c r="B18" s="47" t="str">
        <f aca="false">' PLANILHA ORÇAMENTARIA'!C18</f>
        <v>Lastro de pedra britada</v>
      </c>
      <c r="C18" s="48" t="n">
        <f aca="false">' PLANILHA ORÇAMENTARIA'!H18</f>
        <v>5381.27972172</v>
      </c>
      <c r="D18" s="49" t="n">
        <f aca="false">(C18/$C$22)*100</f>
        <v>3.36834631174893</v>
      </c>
      <c r="E18" s="48" t="n">
        <f aca="false">(F18/100)*C18</f>
        <v>1076.255944344</v>
      </c>
      <c r="F18" s="50" t="n">
        <v>20</v>
      </c>
      <c r="G18" s="51" t="n">
        <f aca="false">(H18/100)*C18</f>
        <v>807.191958258</v>
      </c>
      <c r="H18" s="50" t="n">
        <v>15</v>
      </c>
      <c r="I18" s="51" t="n">
        <f aca="false">(J18/100)*C18</f>
        <v>807.191958258</v>
      </c>
      <c r="J18" s="50" t="n">
        <v>15</v>
      </c>
      <c r="K18" s="51" t="n">
        <f aca="false">(L18/100)*C18</f>
        <v>807.191958258</v>
      </c>
      <c r="L18" s="50" t="n">
        <v>15</v>
      </c>
      <c r="M18" s="51" t="n">
        <f aca="false">(N18/100)*C18</f>
        <v>807.191958258</v>
      </c>
      <c r="N18" s="55" t="n">
        <v>15</v>
      </c>
      <c r="O18" s="51" t="n">
        <f aca="false">(P18/100)*C18</f>
        <v>1076.255944344</v>
      </c>
      <c r="P18" s="50" t="n">
        <v>20</v>
      </c>
      <c r="Q18" s="53" t="n">
        <f aca="false">(F18+H18+J18+L18+N18+P18)/100</f>
        <v>1</v>
      </c>
    </row>
    <row r="19" s="54" customFormat="true" ht="41.4" hidden="false" customHeight="false" outlineLevel="0" collapsed="false">
      <c r="A19" s="46" t="s">
        <v>55</v>
      </c>
      <c r="B19" s="47" t="str">
        <f aca="false">' PLANILHA ORÇAMENTARIA'!C19</f>
        <v>Armadura em tela soldada de aço (ARMACAO EM TELA DE ACO SOLDADA NERVURADA Q-138, ACO CA-60, 4,2MM, MALHA 10X10CM)</v>
      </c>
      <c r="C19" s="48" t="n">
        <f aca="false">' PLANILHA ORÇAMENTARIA'!H19</f>
        <v>25347.5896212</v>
      </c>
      <c r="D19" s="49" t="n">
        <f aca="false">(C19/$C$22)*100</f>
        <v>15.8660141132758</v>
      </c>
      <c r="E19" s="48" t="n">
        <f aca="false">(F19/100)*C19</f>
        <v>5069.51792424</v>
      </c>
      <c r="F19" s="50" t="n">
        <v>20</v>
      </c>
      <c r="G19" s="51" t="n">
        <f aca="false">(H19/100)*C19</f>
        <v>3802.13844318</v>
      </c>
      <c r="H19" s="50" t="n">
        <v>15</v>
      </c>
      <c r="I19" s="51" t="n">
        <f aca="false">(J19/100)*C19</f>
        <v>3802.13844318</v>
      </c>
      <c r="J19" s="50" t="n">
        <v>15</v>
      </c>
      <c r="K19" s="51" t="n">
        <f aca="false">(L19/100)*C19</f>
        <v>3802.13844318</v>
      </c>
      <c r="L19" s="50" t="n">
        <v>15</v>
      </c>
      <c r="M19" s="51" t="n">
        <f aca="false">(N19/100)*C19</f>
        <v>3802.13844318</v>
      </c>
      <c r="N19" s="55" t="n">
        <v>15</v>
      </c>
      <c r="O19" s="51" t="n">
        <f aca="false">(P19/100)*C19</f>
        <v>5069.51792424</v>
      </c>
      <c r="P19" s="50" t="n">
        <v>20</v>
      </c>
      <c r="Q19" s="53" t="n">
        <f aca="false">(F19+H19+J19+L19+N19+P19)/100</f>
        <v>1</v>
      </c>
    </row>
    <row r="20" s="54" customFormat="true" ht="13.8" hidden="false" customHeight="false" outlineLevel="0" collapsed="false">
      <c r="A20" s="46" t="s">
        <v>56</v>
      </c>
      <c r="B20" s="47" t="str">
        <f aca="false">' PLANILHA ORÇAMENTARIA'!C20</f>
        <v>Concreto usinado, fck = 20,0 MPa</v>
      </c>
      <c r="C20" s="48" t="n">
        <f aca="false">' PLANILHA ORÇAMENTARIA'!H20</f>
        <v>76393.90430424</v>
      </c>
      <c r="D20" s="49" t="n">
        <f aca="false">(C20/$C$22)*100</f>
        <v>47.8178312799248</v>
      </c>
      <c r="E20" s="48" t="n">
        <f aca="false">(F20/100)*C20</f>
        <v>15278.780860848</v>
      </c>
      <c r="F20" s="50" t="n">
        <v>20</v>
      </c>
      <c r="G20" s="51" t="n">
        <f aca="false">(H20/100)*C20</f>
        <v>11459.085645636</v>
      </c>
      <c r="H20" s="50" t="n">
        <v>15</v>
      </c>
      <c r="I20" s="51" t="n">
        <f aca="false">(J20/100)*C20</f>
        <v>11459.085645636</v>
      </c>
      <c r="J20" s="50" t="n">
        <v>15</v>
      </c>
      <c r="K20" s="51" t="n">
        <f aca="false">(L20/100)*C20</f>
        <v>11459.085645636</v>
      </c>
      <c r="L20" s="50" t="n">
        <v>15</v>
      </c>
      <c r="M20" s="51" t="n">
        <f aca="false">(N20/100)*C20</f>
        <v>11459.085645636</v>
      </c>
      <c r="N20" s="55" t="n">
        <v>15</v>
      </c>
      <c r="O20" s="51" t="n">
        <f aca="false">(P20/100)*C20</f>
        <v>15278.780860848</v>
      </c>
      <c r="P20" s="50" t="n">
        <v>20</v>
      </c>
      <c r="Q20" s="53" t="n">
        <f aca="false">(F20+H20+J20+L20+N20+P20)/100</f>
        <v>1</v>
      </c>
    </row>
    <row r="21" s="54" customFormat="true" ht="27.6" hidden="false" customHeight="false" outlineLevel="0" collapsed="false">
      <c r="A21" s="46" t="s">
        <v>57</v>
      </c>
      <c r="B21" s="47" t="s">
        <v>32</v>
      </c>
      <c r="C21" s="48" t="n">
        <f aca="false">' PLANILHA ORÇAMENTARIA'!H21</f>
        <v>18370.0636776</v>
      </c>
      <c r="D21" s="49" t="n">
        <f aca="false">(C21/$C$22)*100</f>
        <v>11.4985169764153</v>
      </c>
      <c r="E21" s="48" t="n">
        <f aca="false">(F21/100)*C21</f>
        <v>3674.01273552</v>
      </c>
      <c r="F21" s="50" t="n">
        <v>20</v>
      </c>
      <c r="G21" s="51" t="n">
        <f aca="false">(H21/100)*C21</f>
        <v>2755.50955164</v>
      </c>
      <c r="H21" s="50" t="n">
        <v>15</v>
      </c>
      <c r="I21" s="51" t="n">
        <f aca="false">(J21/100)*C21</f>
        <v>2755.50955164</v>
      </c>
      <c r="J21" s="50" t="n">
        <v>15</v>
      </c>
      <c r="K21" s="51" t="n">
        <f aca="false">(L21/100)*C21</f>
        <v>2755.50955164</v>
      </c>
      <c r="L21" s="50" t="n">
        <v>15</v>
      </c>
      <c r="M21" s="51" t="n">
        <f aca="false">(N21/100)*C21</f>
        <v>2755.50955164</v>
      </c>
      <c r="N21" s="55" t="n">
        <v>15</v>
      </c>
      <c r="O21" s="51" t="n">
        <f aca="false">(P21/100)*C21</f>
        <v>3674.01273552</v>
      </c>
      <c r="P21" s="50" t="n">
        <v>20</v>
      </c>
      <c r="Q21" s="53" t="n">
        <f aca="false">(F21+H21+J21+L21+N21+P21)/100</f>
        <v>1</v>
      </c>
    </row>
    <row r="22" s="62" customFormat="true" ht="13.8" hidden="false" customHeight="false" outlineLevel="0" collapsed="false">
      <c r="A22" s="56"/>
      <c r="B22" s="57" t="s">
        <v>58</v>
      </c>
      <c r="C22" s="58" t="n">
        <f aca="false">SUM(C14:C21)</f>
        <v>159760.28661156</v>
      </c>
      <c r="D22" s="59" t="n">
        <f aca="false">(C22/C22)</f>
        <v>1</v>
      </c>
      <c r="E22" s="58" t="n">
        <f aca="false">SUM(E14:E21)</f>
        <v>33144.461346312</v>
      </c>
      <c r="F22" s="60" t="n">
        <f aca="false">E22/C22*100</f>
        <v>20.7463707341107</v>
      </c>
      <c r="G22" s="58" t="n">
        <f aca="false">SUM(G14:G21)</f>
        <v>23740.467237234</v>
      </c>
      <c r="H22" s="61" t="n">
        <f aca="false">G22/C22*100</f>
        <v>14.8600554873543</v>
      </c>
      <c r="I22" s="58" t="n">
        <f aca="false">SUM(I14:I21)</f>
        <v>23740.467237234</v>
      </c>
      <c r="J22" s="61" t="n">
        <f aca="false">I22/C22*100</f>
        <v>14.8600554873543</v>
      </c>
      <c r="K22" s="58" t="n">
        <f aca="false">SUM(K14:K21)</f>
        <v>23740.467237234</v>
      </c>
      <c r="L22" s="61" t="n">
        <f aca="false">K22/C22*100</f>
        <v>14.8600554873543</v>
      </c>
      <c r="M22" s="58" t="n">
        <f aca="false">SUM(M14:M21)</f>
        <v>23740.467237234</v>
      </c>
      <c r="N22" s="61" t="n">
        <f aca="false">M22/C22*100</f>
        <v>14.8600554873543</v>
      </c>
      <c r="O22" s="58" t="n">
        <f aca="false">SUM(O14:O21)</f>
        <v>31653.956316312</v>
      </c>
      <c r="P22" s="61" t="n">
        <f aca="false">O22/C22*100</f>
        <v>19.8134073164723</v>
      </c>
      <c r="Q22" s="53" t="n">
        <f aca="false">(F22+H22+J22+L22+N22+P22)/100</f>
        <v>1</v>
      </c>
    </row>
    <row r="24" customFormat="false" ht="13.8" hidden="false" customHeight="false" outlineLevel="0" collapsed="false">
      <c r="B24" s="63" t="s">
        <v>59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">
    <mergeCell ref="A1:P6"/>
    <mergeCell ref="A8:Q8"/>
    <mergeCell ref="E12:F12"/>
    <mergeCell ref="G12:H12"/>
    <mergeCell ref="I12:J12"/>
    <mergeCell ref="K12:L12"/>
    <mergeCell ref="M12:N12"/>
    <mergeCell ref="O12:P12"/>
  </mergeCells>
  <printOptions headings="false" gridLines="false" gridLinesSet="true" horizontalCentered="true" verticalCentered="true"/>
  <pageMargins left="0.669444444444444" right="0.511805555555555" top="1.46180555555556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4.4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551</TotalTime>
  <Application>LibreOffice/6.2.1.2$Windows_X86_64 LibreOffice_project/7bcb35dc3024a62dea0caee87020152d1ee96e71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2015-11-13T15:05:52Z</dcterms:created>
  <dc:creator>Cris</dc:creator>
  <dc:description/>
  <dc:language>pt-BR</dc:language>
  <cp:lastModifiedBy/>
  <cp:lastPrinted>2020-02-27T13:27:23Z</cp:lastPrinted>
  <dcterms:modified xsi:type="dcterms:W3CDTF">2020-02-27T16:52:36Z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