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jpeg" ContentType="image/jpeg"/>
  <Override PartName="/xl/media/image3.jpeg" ContentType="image/jpeg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COTAÇÃO" sheetId="1" state="hidden" r:id="rId2"/>
    <sheet name="ORÇAMENTO" sheetId="2" state="visible" r:id="rId3"/>
    <sheet name="CRONO FF" sheetId="3" state="visible" r:id="rId4"/>
  </sheets>
  <externalReferences>
    <externalReference r:id="rId5"/>
  </externalReferences>
  <definedNames>
    <definedName function="false" hidden="false" localSheetId="2" name="_xlnm.Print_Area" vbProcedure="false">'CRONO FF'!$B$1:$G$47</definedName>
    <definedName function="false" hidden="false" name="ORÇAMENTO.BancoRef" vbProcedure="false">#REF!</definedName>
    <definedName function="false" hidden="false" name="ORÇAMENTO.CustoUnitario" vbProcedure="false">ROUND(ORÇAMENTO!$T1,15-13*#REF!)</definedName>
    <definedName function="false" hidden="false" name="ORÇAMENTO.PrecoUnitarioLicitado" vbProcedure="false">ORÇAMENTO!$AK1</definedName>
    <definedName function="false" hidden="false" name="REFERENCIA.Descricao" vbProcedure="false">IF(ISNUMBER(ORÇAMENTO!$AE1),OFFSET(INDIRECT(ORÇAMENTO.BancoRef),ORÇAMENTO!$AE1-1,3,1),ORÇAMENTO!$AE1)</definedName>
    <definedName function="false" hidden="false" name="REFERENCIA.Unidade" vbProcedure="false">IF(ISNUMBER(ORÇAMENTO!$AE1),OFFSET(INDIRECT(ORÇAMENTO.BancoRef),ORÇAMENTO!$AE1-1,4,1),"-")</definedName>
    <definedName function="false" hidden="false" name="TIPOORCAMENTO" vbProcedure="false">IF(VALUE([1]MENU!$O$3)=2,"Licitado","Proposto")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<sst xmlns="http://schemas.openxmlformats.org/spreadsheetml/2006/main" count="99" uniqueCount="81">
  <si>
    <t xml:space="preserve">Munhoz</t>
  </si>
  <si>
    <t xml:space="preserve">Sudoeste</t>
  </si>
  <si>
    <t xml:space="preserve">Tridico</t>
  </si>
  <si>
    <t xml:space="preserve">OBRA: CONSTRUÇÃO DE COBERTURA DOS VESTIÁRIOS – ESTÁDIO PEDRÃO</t>
  </si>
  <si>
    <t xml:space="preserve">ENDEREÇO: AVENIDA ANTÔNIO DA SILVA NUNES, Nº 1500</t>
  </si>
  <si>
    <t xml:space="preserve">BAIRRO: PARQUE DAS NAÇÕES</t>
  </si>
  <si>
    <t xml:space="preserve">CIDADE: BIRIGUI - SP</t>
  </si>
  <si>
    <t xml:space="preserve">BDI</t>
  </si>
  <si>
    <t xml:space="preserve">PLANILHA ORÇAMENTÁRIA</t>
  </si>
  <si>
    <t xml:space="preserve">ITEM</t>
  </si>
  <si>
    <t xml:space="preserve">TABELA</t>
  </si>
  <si>
    <t xml:space="preserve">CÓDIGO</t>
  </si>
  <si>
    <t xml:space="preserve">DESCRIÇÃO</t>
  </si>
  <si>
    <t xml:space="preserve">UNIDADE</t>
  </si>
  <si>
    <t xml:space="preserve">QUANT.</t>
  </si>
  <si>
    <t xml:space="preserve">CUSTO S/ BDI</t>
  </si>
  <si>
    <t xml:space="preserve">CUSTO C/ BDI</t>
  </si>
  <si>
    <t xml:space="preserve">CUSTO TOTAL</t>
  </si>
  <si>
    <t xml:space="preserve">COBERTURA</t>
  </si>
  <si>
    <t xml:space="preserve">1.1</t>
  </si>
  <si>
    <t xml:space="preserve">CPOS</t>
  </si>
  <si>
    <t xml:space="preserve">15.03.090</t>
  </si>
  <si>
    <t xml:space="preserve">Montagem de estrutura metálica em aço, sem pintura</t>
  </si>
  <si>
    <t xml:space="preserve">kg</t>
  </si>
  <si>
    <t xml:space="preserve">1.2</t>
  </si>
  <si>
    <t xml:space="preserve">SINAPI</t>
  </si>
  <si>
    <t xml:space="preserve">TELHAMENTO COM TELHA DE AÇO/ALUMÍNIO E = 0,5 MM, COM ATÉ 2 ÁGUAS, INCLUSO IÇAMENTO. AF_07/2019</t>
  </si>
  <si>
    <t xml:space="preserve">M2</t>
  </si>
  <si>
    <t xml:space="preserve">1.3</t>
  </si>
  <si>
    <t xml:space="preserve">RUFO EM CHAPA DE AÇO GALVANIZADO NÚMERO 24, CORTE DE 25 CM, INCLUSO TRANSPORTE VERTICAL. AF_07/2019</t>
  </si>
  <si>
    <t xml:space="preserve">m</t>
  </si>
  <si>
    <t xml:space="preserve">1.4</t>
  </si>
  <si>
    <t xml:space="preserve">09.01.030</t>
  </si>
  <si>
    <t xml:space="preserve">Forma em madeira comum para estrutura</t>
  </si>
  <si>
    <t xml:space="preserve">m2</t>
  </si>
  <si>
    <t xml:space="preserve">1.5</t>
  </si>
  <si>
    <t xml:space="preserve">10.01.040</t>
  </si>
  <si>
    <t xml:space="preserve">Armadura em barra de aço CA-50 (A ou B) fyk = 500 MPa</t>
  </si>
  <si>
    <t xml:space="preserve">1.6</t>
  </si>
  <si>
    <t xml:space="preserve">11.01.130</t>
  </si>
  <si>
    <t xml:space="preserve">Concreto usinado, fck = 25 MPa</t>
  </si>
  <si>
    <t xml:space="preserve">m3</t>
  </si>
  <si>
    <t xml:space="preserve">1.7</t>
  </si>
  <si>
    <t xml:space="preserve">11.16.060</t>
  </si>
  <si>
    <t xml:space="preserve">Lançamento e adensamento de concreto ou massa em estrutura</t>
  </si>
  <si>
    <t xml:space="preserve">Sub-total</t>
  </si>
  <si>
    <t xml:space="preserve">FECHAMENTO</t>
  </si>
  <si>
    <t xml:space="preserve">2.1</t>
  </si>
  <si>
    <t xml:space="preserve"> ALVENARIA DE VEDAÇÃO DE BLOCOS CERÂMICOS FURADOS NA VERTICAL DE 9X19X39CM (ESPESSURA 9CM) DE PAREDES COM ÁREA LÍQUIDA MAIOR OU IGUAL A 6M² SEM VÃOS E ARGAMASSA DE ASSENTAMENTO COM PREPARO EM BETONEIRA. AF_06/2014</t>
  </si>
  <si>
    <t xml:space="preserve">2.2</t>
  </si>
  <si>
    <t xml:space="preserve">CHAPISCO APLICADO EM ALVENARIAS E ESTRUTURAS DE CONCRETO INTERNAS, COM COLHER DE PEDREIRO.  ARGAMASSA TRAÇO 1:3 COM PREPARO EM BETONEIRA 400L. AF_06/2014</t>
  </si>
  <si>
    <t xml:space="preserve">H</t>
  </si>
  <si>
    <t xml:space="preserve">2.3</t>
  </si>
  <si>
    <t xml:space="preserve">MASSA ÚNICA, PARA RECEBIMENTO DE PINTURA, EM ARGAMASSA TRAÇO 1:2:8, PREPARO MECÂNICO COM BETONEIRA 400L, APLICADA MANUALMENTE EM FACES INTERNAS DE PAREDES, ESPESSURA DE 10MM, COM EXECUÇÃO DE TALISCAS. AF_06/2014</t>
  </si>
  <si>
    <t xml:space="preserve">TOTAL GERAL</t>
  </si>
  <si>
    <t xml:space="preserve">Fontes: Boletim CPOS 177 , Tabela SINAPI dez/2019 c/ desoneração</t>
  </si>
  <si>
    <t xml:space="preserve">(TRINTA E DOIS MIL NOVECENTOS E SESSENTA E CINCO REAIS E QUARENTA E DOIS CENTAVOS)</t>
  </si>
  <si>
    <t xml:space="preserve">Birigui, 10 de fevereiro de 2020                               </t>
  </si>
  <si>
    <t xml:space="preserve">_______________________</t>
  </si>
  <si>
    <t xml:space="preserve">____________________________</t>
  </si>
  <si>
    <t xml:space="preserve"> DANIEL NOZOMU HAZASKI</t>
  </si>
  <si>
    <t xml:space="preserve">Engº ALEXANDRE J. S. LASILA     </t>
  </si>
  <si>
    <t xml:space="preserve">          Engenheiro Civil</t>
  </si>
  <si>
    <t xml:space="preserve">Secretário Adjunto de Obras     </t>
  </si>
  <si>
    <t xml:space="preserve">CREA: 5069273022</t>
  </si>
  <si>
    <t xml:space="preserve">_________________________</t>
  </si>
  <si>
    <t xml:space="preserve">Engº SAULO GIAMPIETRO</t>
  </si>
  <si>
    <t xml:space="preserve">Secretário de Obras</t>
  </si>
  <si>
    <t xml:space="preserve">CRONOGRAMA FÍSICO-FINANCEIRO</t>
  </si>
  <si>
    <t xml:space="preserve">VALOR</t>
  </si>
  <si>
    <t xml:space="preserve">PESO (%)</t>
  </si>
  <si>
    <t xml:space="preserve">MÊS 1</t>
  </si>
  <si>
    <t xml:space="preserve">PARCELA</t>
  </si>
  <si>
    <t xml:space="preserve">ACUM.</t>
  </si>
  <si>
    <t xml:space="preserve">TOTAL</t>
  </si>
  <si>
    <t xml:space="preserve">___________________________</t>
  </si>
  <si>
    <t xml:space="preserve">_________________________________</t>
  </si>
  <si>
    <t xml:space="preserve">     DANIEL NOZOMU HAZASKI</t>
  </si>
  <si>
    <t xml:space="preserve">Engº ALEXANDRE J. SABINO LASILA   </t>
  </si>
  <si>
    <t xml:space="preserve">               Engenheiro Civil</t>
  </si>
  <si>
    <t xml:space="preserve">Secretário Adjunto de Obras       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</si>
</sst>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"/>
    <numFmt numFmtId="166" formatCode="#,##0.00"/>
    <numFmt numFmtId="167" formatCode="0.00%"/>
    <numFmt numFmtId="168" formatCode="_-&quot;R$ &quot;* #,##0.00_-;&quot;-R$ &quot;* #,##0.00_-;_-&quot;R$ &quot;* \-??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AFABAB"/>
        <bgColor rgb="FFADB9CA"/>
      </patternFill>
    </fill>
    <fill>
      <patternFill patternType="solid">
        <fgColor rgb="FFCCCCCC"/>
        <bgColor rgb="FFD0CECE"/>
      </patternFill>
    </fill>
    <fill>
      <patternFill patternType="solid">
        <fgColor rgb="FFADB9CA"/>
        <bgColor rgb="FFAFABAB"/>
      </patternFill>
    </fill>
    <fill>
      <patternFill patternType="solid">
        <fgColor rgb="FFD0CECE"/>
        <bgColor rgb="FFCCCC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5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DB9C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61200</xdr:colOff>
      <xdr:row>0</xdr:row>
      <xdr:rowOff>77760</xdr:rowOff>
    </xdr:from>
    <xdr:to>
      <xdr:col>7</xdr:col>
      <xdr:colOff>477720</xdr:colOff>
      <xdr:row>9</xdr:row>
      <xdr:rowOff>130680</xdr:rowOff>
    </xdr:to>
    <xdr:pic>
      <xdr:nvPicPr>
        <xdr:cNvPr id="0" name="Figura 2" descr=""/>
        <xdr:cNvPicPr/>
      </xdr:nvPicPr>
      <xdr:blipFill>
        <a:blip r:embed="rId1"/>
        <a:stretch/>
      </xdr:blipFill>
      <xdr:spPr>
        <a:xfrm>
          <a:off x="1951560" y="77760"/>
          <a:ext cx="7586280" cy="1630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87840</xdr:colOff>
      <xdr:row>0</xdr:row>
      <xdr:rowOff>19440</xdr:rowOff>
    </xdr:from>
    <xdr:to>
      <xdr:col>7</xdr:col>
      <xdr:colOff>289800</xdr:colOff>
      <xdr:row>8</xdr:row>
      <xdr:rowOff>104040</xdr:rowOff>
    </xdr:to>
    <xdr:pic>
      <xdr:nvPicPr>
        <xdr:cNvPr id="1" name="Figura 1" descr=""/>
        <xdr:cNvPicPr/>
      </xdr:nvPicPr>
      <xdr:blipFill>
        <a:blip r:embed="rId1"/>
        <a:stretch/>
      </xdr:blipFill>
      <xdr:spPr>
        <a:xfrm>
          <a:off x="87840" y="19440"/>
          <a:ext cx="6921360" cy="148644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EM%20Dirce%20Spinola%20Najas/Pista%20de%20Caminhada%20e%20Petplace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4" activeCellId="0" sqref="D4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1" customFormat="false" ht="13.8" hidden="false" customHeight="false" outlineLevel="0" collapsed="false">
      <c r="A1" s="0" t="s">
        <v>0</v>
      </c>
      <c r="B1" s="0" t="n">
        <v>1050</v>
      </c>
      <c r="C1" s="1" t="n">
        <f aca="false">(B1+B2+B3)/3</f>
        <v>916.666666666667</v>
      </c>
      <c r="D1" s="1" t="n">
        <f aca="false">B1</f>
        <v>1050</v>
      </c>
    </row>
    <row r="2" customFormat="false" ht="13.8" hidden="false" customHeight="false" outlineLevel="0" collapsed="false">
      <c r="A2" s="0" t="s">
        <v>1</v>
      </c>
      <c r="B2" s="0" t="n">
        <v>1150</v>
      </c>
      <c r="C2" s="1"/>
      <c r="D2" s="1"/>
    </row>
    <row r="3" customFormat="false" ht="13.8" hidden="false" customHeight="false" outlineLevel="0" collapsed="false">
      <c r="A3" s="0" t="s">
        <v>2</v>
      </c>
      <c r="B3" s="0" t="n">
        <v>550</v>
      </c>
      <c r="C3" s="1"/>
      <c r="D3" s="1"/>
    </row>
  </sheetData>
  <mergeCells count="2">
    <mergeCell ref="C1:C3"/>
    <mergeCell ref="D1:D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D53" activeCellId="0" sqref="D53"/>
    </sheetView>
  </sheetViews>
  <sheetFormatPr defaultRowHeight="15" zeroHeight="false" outlineLevelRow="0" outlineLevelCol="0"/>
  <cols>
    <col collapsed="false" customWidth="true" hidden="false" outlineLevel="0" max="1" min="1" style="2" width="7.08"/>
    <col collapsed="false" customWidth="true" hidden="false" outlineLevel="0" max="2" min="2" style="3" width="8.33"/>
    <col collapsed="false" customWidth="true" hidden="false" outlineLevel="0" max="3" min="3" style="3" width="11.38"/>
    <col collapsed="false" customWidth="true" hidden="false" outlineLevel="0" max="4" min="4" style="0" width="70.86"/>
    <col collapsed="false" customWidth="true" hidden="false" outlineLevel="0" max="5" min="5" style="4" width="9.13"/>
    <col collapsed="false" customWidth="true" hidden="false" outlineLevel="0" max="6" min="6" style="5" width="9.13"/>
    <col collapsed="false" customWidth="true" hidden="false" outlineLevel="0" max="7" min="7" style="4" width="12.5"/>
    <col collapsed="false" customWidth="true" hidden="false" outlineLevel="0" max="8" min="8" style="4" width="13.63"/>
    <col collapsed="false" customWidth="true" hidden="false" outlineLevel="0" max="9" min="9" style="4" width="16.11"/>
    <col collapsed="false" customWidth="true" hidden="false" outlineLevel="0" max="1025" min="10" style="0" width="8.67"/>
  </cols>
  <sheetData>
    <row r="1" customFormat="false" ht="13.8" hidden="false" customHeight="false" outlineLevel="0" collapsed="false">
      <c r="A1" s="6"/>
    </row>
    <row r="2" customFormat="false" ht="13.8" hidden="false" customHeight="false" outlineLevel="0" collapsed="false">
      <c r="A2" s="6"/>
    </row>
    <row r="3" customFormat="false" ht="13.8" hidden="false" customHeight="false" outlineLevel="0" collapsed="false">
      <c r="A3" s="6"/>
    </row>
    <row r="4" customFormat="false" ht="13.8" hidden="false" customHeight="false" outlineLevel="0" collapsed="false">
      <c r="A4" s="6"/>
    </row>
    <row r="5" customFormat="false" ht="13.8" hidden="false" customHeight="false" outlineLevel="0" collapsed="false">
      <c r="A5" s="6"/>
    </row>
    <row r="6" customFormat="false" ht="13.8" hidden="false" customHeight="false" outlineLevel="0" collapsed="false">
      <c r="A6" s="6"/>
    </row>
    <row r="7" customFormat="false" ht="13.8" hidden="false" customHeight="false" outlineLevel="0" collapsed="false">
      <c r="A7" s="6"/>
    </row>
    <row r="8" customFormat="false" ht="13.8" hidden="false" customHeight="false" outlineLevel="0" collapsed="false">
      <c r="A8" s="6"/>
    </row>
    <row r="9" customFormat="false" ht="13.8" hidden="false" customHeight="false" outlineLevel="0" collapsed="false">
      <c r="A9" s="6"/>
    </row>
    <row r="10" customFormat="false" ht="13.8" hidden="false" customHeight="false" outlineLevel="0" collapsed="false">
      <c r="A10" s="6"/>
    </row>
    <row r="11" customFormat="false" ht="13.8" hidden="false" customHeight="false" outlineLevel="0" collapsed="false">
      <c r="A11" s="6" t="s">
        <v>3</v>
      </c>
    </row>
    <row r="12" customFormat="false" ht="13.8" hidden="false" customHeight="false" outlineLevel="0" collapsed="false">
      <c r="A12" s="6" t="s">
        <v>4</v>
      </c>
    </row>
    <row r="13" customFormat="false" ht="13.8" hidden="false" customHeight="false" outlineLevel="0" collapsed="false">
      <c r="A13" s="6" t="s">
        <v>5</v>
      </c>
    </row>
    <row r="14" customFormat="false" ht="13.8" hidden="false" customHeight="false" outlineLevel="0" collapsed="false">
      <c r="A14" s="6" t="s">
        <v>6</v>
      </c>
    </row>
    <row r="15" customFormat="false" ht="15" hidden="false" customHeight="false" outlineLevel="0" collapsed="false">
      <c r="H15" s="7" t="s">
        <v>7</v>
      </c>
      <c r="I15" s="8" t="n">
        <v>0.2735</v>
      </c>
    </row>
    <row r="17" customFormat="false" ht="15" hidden="false" customHeight="false" outlineLevel="0" collapsed="false">
      <c r="A17" s="9" t="s">
        <v>8</v>
      </c>
      <c r="B17" s="9"/>
      <c r="C17" s="9"/>
      <c r="D17" s="9"/>
      <c r="E17" s="9"/>
      <c r="F17" s="9"/>
      <c r="G17" s="9"/>
      <c r="H17" s="9"/>
      <c r="I17" s="9"/>
    </row>
    <row r="18" customFormat="false" ht="15" hidden="false" customHeight="false" outlineLevel="0" collapsed="false">
      <c r="A18" s="10" t="s">
        <v>9</v>
      </c>
      <c r="B18" s="10" t="s">
        <v>10</v>
      </c>
      <c r="C18" s="10" t="s">
        <v>11</v>
      </c>
      <c r="D18" s="9" t="s">
        <v>12</v>
      </c>
      <c r="E18" s="10" t="s">
        <v>13</v>
      </c>
      <c r="F18" s="11" t="s">
        <v>14</v>
      </c>
      <c r="G18" s="10" t="s">
        <v>15</v>
      </c>
      <c r="H18" s="10" t="s">
        <v>16</v>
      </c>
      <c r="I18" s="10" t="s">
        <v>17</v>
      </c>
    </row>
    <row r="19" customFormat="false" ht="13.8" hidden="false" customHeight="false" outlineLevel="0" collapsed="false">
      <c r="A19" s="12" t="n">
        <v>1</v>
      </c>
      <c r="B19" s="13"/>
      <c r="C19" s="13"/>
      <c r="D19" s="14" t="s">
        <v>18</v>
      </c>
      <c r="E19" s="13"/>
      <c r="F19" s="15"/>
      <c r="G19" s="16"/>
      <c r="H19" s="16"/>
      <c r="I19" s="16"/>
    </row>
    <row r="20" customFormat="false" ht="13.8" hidden="false" customHeight="false" outlineLevel="0" collapsed="false">
      <c r="A20" s="7" t="s">
        <v>19</v>
      </c>
      <c r="B20" s="17" t="s">
        <v>20</v>
      </c>
      <c r="C20" s="17" t="s">
        <v>21</v>
      </c>
      <c r="D20" s="18" t="s">
        <v>22</v>
      </c>
      <c r="E20" s="17" t="s">
        <v>23</v>
      </c>
      <c r="F20" s="19" t="n">
        <v>2194.49</v>
      </c>
      <c r="G20" s="20" t="n">
        <v>3.86</v>
      </c>
      <c r="H20" s="20" t="n">
        <f aca="false">ROUND(G20*(1+I$15),2)</f>
        <v>4.92</v>
      </c>
      <c r="I20" s="20" t="n">
        <f aca="false">F20*H20</f>
        <v>10796.8908</v>
      </c>
    </row>
    <row r="21" customFormat="false" ht="23.85" hidden="false" customHeight="false" outlineLevel="0" collapsed="false">
      <c r="A21" s="7" t="s">
        <v>24</v>
      </c>
      <c r="B21" s="17" t="s">
        <v>25</v>
      </c>
      <c r="C21" s="17" t="n">
        <v>94213</v>
      </c>
      <c r="D21" s="18" t="s">
        <v>26</v>
      </c>
      <c r="E21" s="17" t="s">
        <v>27</v>
      </c>
      <c r="F21" s="19" t="n">
        <v>331.8</v>
      </c>
      <c r="G21" s="20" t="n">
        <v>41.64</v>
      </c>
      <c r="H21" s="20" t="n">
        <f aca="false">ROUND(G21*(1+I$15),2)</f>
        <v>53.03</v>
      </c>
      <c r="I21" s="20" t="n">
        <f aca="false">F21*H21</f>
        <v>17595.354</v>
      </c>
    </row>
    <row r="22" customFormat="false" ht="23.85" hidden="false" customHeight="false" outlineLevel="0" collapsed="false">
      <c r="A22" s="7" t="s">
        <v>28</v>
      </c>
      <c r="B22" s="17" t="s">
        <v>20</v>
      </c>
      <c r="C22" s="17" t="n">
        <v>94231</v>
      </c>
      <c r="D22" s="18" t="s">
        <v>29</v>
      </c>
      <c r="E22" s="17" t="s">
        <v>30</v>
      </c>
      <c r="F22" s="19" t="n">
        <v>55.3</v>
      </c>
      <c r="G22" s="20" t="n">
        <v>32.73</v>
      </c>
      <c r="H22" s="20" t="n">
        <f aca="false">ROUND(G22*(1+I$15),2)</f>
        <v>41.68</v>
      </c>
      <c r="I22" s="20" t="n">
        <f aca="false">F22*H22</f>
        <v>2304.904</v>
      </c>
    </row>
    <row r="23" customFormat="false" ht="13.8" hidden="false" customHeight="false" outlineLevel="0" collapsed="false">
      <c r="A23" s="7" t="s">
        <v>31</v>
      </c>
      <c r="B23" s="17" t="s">
        <v>20</v>
      </c>
      <c r="C23" s="17" t="s">
        <v>32</v>
      </c>
      <c r="D23" s="18" t="s">
        <v>33</v>
      </c>
      <c r="E23" s="17" t="s">
        <v>34</v>
      </c>
      <c r="F23" s="19" t="n">
        <v>2.94</v>
      </c>
      <c r="G23" s="20" t="n">
        <v>135.83</v>
      </c>
      <c r="H23" s="21" t="n">
        <f aca="false">ROUND(G23*(1+I$15),2)</f>
        <v>172.98</v>
      </c>
      <c r="I23" s="22" t="n">
        <f aca="false">H23*F23</f>
        <v>508.5612</v>
      </c>
    </row>
    <row r="24" customFormat="false" ht="13.8" hidden="false" customHeight="false" outlineLevel="0" collapsed="false">
      <c r="A24" s="7" t="s">
        <v>35</v>
      </c>
      <c r="B24" s="17" t="s">
        <v>20</v>
      </c>
      <c r="C24" s="17" t="s">
        <v>36</v>
      </c>
      <c r="D24" s="18" t="s">
        <v>37</v>
      </c>
      <c r="E24" s="17" t="s">
        <v>23</v>
      </c>
      <c r="F24" s="19" t="n">
        <v>7.84</v>
      </c>
      <c r="G24" s="20" t="n">
        <v>6.22</v>
      </c>
      <c r="H24" s="21" t="n">
        <f aca="false">ROUND(G24*(1+I$15),2)</f>
        <v>7.92</v>
      </c>
      <c r="I24" s="22" t="n">
        <f aca="false">H24*F24</f>
        <v>62.0928</v>
      </c>
    </row>
    <row r="25" customFormat="false" ht="13.8" hidden="false" customHeight="false" outlineLevel="0" collapsed="false">
      <c r="A25" s="7" t="s">
        <v>38</v>
      </c>
      <c r="B25" s="17" t="s">
        <v>20</v>
      </c>
      <c r="C25" s="17" t="s">
        <v>39</v>
      </c>
      <c r="D25" s="18" t="s">
        <v>40</v>
      </c>
      <c r="E25" s="17" t="s">
        <v>41</v>
      </c>
      <c r="F25" s="19" t="n">
        <v>0.13</v>
      </c>
      <c r="G25" s="20" t="n">
        <v>288.92</v>
      </c>
      <c r="H25" s="21" t="n">
        <f aca="false">ROUND(G25*(1+I$15),2)</f>
        <v>367.94</v>
      </c>
      <c r="I25" s="22" t="n">
        <f aca="false">H25*F25</f>
        <v>47.8322</v>
      </c>
    </row>
    <row r="26" customFormat="false" ht="13.8" hidden="false" customHeight="false" outlineLevel="0" collapsed="false">
      <c r="A26" s="7" t="s">
        <v>42</v>
      </c>
      <c r="B26" s="17" t="s">
        <v>20</v>
      </c>
      <c r="C26" s="17" t="s">
        <v>43</v>
      </c>
      <c r="D26" s="18" t="s">
        <v>44</v>
      </c>
      <c r="E26" s="17" t="s">
        <v>41</v>
      </c>
      <c r="F26" s="19" t="n">
        <v>0.13</v>
      </c>
      <c r="G26" s="20" t="n">
        <v>78.64</v>
      </c>
      <c r="H26" s="21" t="n">
        <f aca="false">ROUND(G26*(1+I$15),2)</f>
        <v>100.15</v>
      </c>
      <c r="I26" s="22" t="n">
        <f aca="false">H26*F26</f>
        <v>13.0195</v>
      </c>
    </row>
    <row r="27" customFormat="false" ht="13.8" hidden="false" customHeight="false" outlineLevel="0" collapsed="false">
      <c r="A27" s="7"/>
      <c r="B27" s="17"/>
      <c r="C27" s="17"/>
      <c r="D27" s="18"/>
      <c r="E27" s="17"/>
      <c r="F27" s="19"/>
      <c r="G27" s="20"/>
      <c r="H27" s="23" t="s">
        <v>45</v>
      </c>
      <c r="I27" s="24" t="n">
        <f aca="false">SUM(I20:I26)</f>
        <v>31328.6545</v>
      </c>
    </row>
    <row r="28" customFormat="false" ht="13.8" hidden="false" customHeight="false" outlineLevel="0" collapsed="false">
      <c r="A28" s="12" t="n">
        <v>2</v>
      </c>
      <c r="B28" s="13"/>
      <c r="C28" s="13"/>
      <c r="D28" s="14" t="s">
        <v>46</v>
      </c>
      <c r="E28" s="13"/>
      <c r="F28" s="15"/>
      <c r="G28" s="16"/>
      <c r="H28" s="16"/>
      <c r="I28" s="16"/>
    </row>
    <row r="29" customFormat="false" ht="46.25" hidden="false" customHeight="false" outlineLevel="0" collapsed="false">
      <c r="A29" s="7" t="s">
        <v>47</v>
      </c>
      <c r="B29" s="17" t="s">
        <v>25</v>
      </c>
      <c r="C29" s="17" t="n">
        <v>87477</v>
      </c>
      <c r="D29" s="18" t="s">
        <v>48</v>
      </c>
      <c r="E29" s="17" t="s">
        <v>27</v>
      </c>
      <c r="F29" s="25" t="n">
        <v>17.26</v>
      </c>
      <c r="G29" s="22" t="n">
        <v>33.35</v>
      </c>
      <c r="H29" s="20" t="n">
        <f aca="false">ROUND(G29*(1+I$15),2)</f>
        <v>42.47</v>
      </c>
      <c r="I29" s="20" t="n">
        <f aca="false">H29*F29</f>
        <v>733.0322</v>
      </c>
    </row>
    <row r="30" customFormat="false" ht="35.05" hidden="false" customHeight="false" outlineLevel="0" collapsed="false">
      <c r="A30" s="7" t="s">
        <v>49</v>
      </c>
      <c r="B30" s="17" t="s">
        <v>25</v>
      </c>
      <c r="C30" s="17" t="n">
        <v>88264</v>
      </c>
      <c r="D30" s="26" t="s">
        <v>50</v>
      </c>
      <c r="E30" s="17" t="s">
        <v>51</v>
      </c>
      <c r="F30" s="25" t="n">
        <v>17.26</v>
      </c>
      <c r="G30" s="20" t="n">
        <v>23.24</v>
      </c>
      <c r="H30" s="20" t="n">
        <f aca="false">ROUND(G30*(1+I$15),2)</f>
        <v>29.6</v>
      </c>
      <c r="I30" s="20" t="n">
        <f aca="false">H30*F30</f>
        <v>510.896</v>
      </c>
    </row>
    <row r="31" customFormat="false" ht="46.25" hidden="false" customHeight="false" outlineLevel="0" collapsed="false">
      <c r="A31" s="7" t="s">
        <v>52</v>
      </c>
      <c r="B31" s="17" t="s">
        <v>25</v>
      </c>
      <c r="C31" s="17" t="n">
        <v>87547</v>
      </c>
      <c r="D31" s="26" t="s">
        <v>53</v>
      </c>
      <c r="E31" s="17" t="s">
        <v>51</v>
      </c>
      <c r="F31" s="19" t="n">
        <v>17.26</v>
      </c>
      <c r="G31" s="20" t="n">
        <v>17.87</v>
      </c>
      <c r="H31" s="20" t="n">
        <f aca="false">ROUND(G31*(1+I$15),2)</f>
        <v>22.76</v>
      </c>
      <c r="I31" s="20" t="n">
        <f aca="false">H31*F31</f>
        <v>392.8376</v>
      </c>
    </row>
    <row r="32" customFormat="false" ht="15" hidden="false" customHeight="false" outlineLevel="0" collapsed="false">
      <c r="A32" s="7"/>
      <c r="B32" s="17"/>
      <c r="C32" s="17"/>
      <c r="D32" s="27"/>
      <c r="E32" s="28"/>
      <c r="F32" s="29"/>
      <c r="G32" s="28"/>
      <c r="H32" s="23" t="s">
        <v>45</v>
      </c>
      <c r="I32" s="24" t="n">
        <f aca="false">SUM(I29:I31)</f>
        <v>1636.7658</v>
      </c>
    </row>
    <row r="33" customFormat="false" ht="15.75" hidden="false" customHeight="false" outlineLevel="0" collapsed="false">
      <c r="A33" s="7"/>
      <c r="B33" s="17"/>
      <c r="C33" s="17"/>
      <c r="D33" s="27"/>
      <c r="E33" s="28"/>
      <c r="F33" s="29"/>
      <c r="G33" s="28"/>
      <c r="H33" s="7" t="s">
        <v>54</v>
      </c>
      <c r="I33" s="30" t="n">
        <f aca="false">SUM(I19:I32)/2</f>
        <v>32965.4203</v>
      </c>
    </row>
    <row r="34" customFormat="false" ht="15" hidden="false" customHeight="false" outlineLevel="0" collapsed="false">
      <c r="A34" s="6" t="s">
        <v>55</v>
      </c>
    </row>
    <row r="35" customFormat="false" ht="15.75" hidden="false" customHeight="false" outlineLevel="0" collapsed="false">
      <c r="A35" s="31" t="s">
        <v>56</v>
      </c>
    </row>
    <row r="38" customFormat="false" ht="15" hidden="false" customHeight="false" outlineLevel="0" collapsed="false">
      <c r="D38" s="32" t="s">
        <v>57</v>
      </c>
    </row>
    <row r="39" customFormat="false" ht="15" hidden="false" customHeight="false" outlineLevel="0" collapsed="false">
      <c r="D39" s="32"/>
    </row>
    <row r="40" customFormat="false" ht="15" hidden="false" customHeight="false" outlineLevel="0" collapsed="false">
      <c r="D40" s="32"/>
    </row>
    <row r="41" customFormat="false" ht="15" hidden="false" customHeight="false" outlineLevel="0" collapsed="false">
      <c r="D41" s="32"/>
    </row>
    <row r="42" customFormat="false" ht="15" hidden="false" customHeight="false" outlineLevel="0" collapsed="false">
      <c r="D42" s="32"/>
    </row>
    <row r="43" customFormat="false" ht="15" hidden="false" customHeight="false" outlineLevel="0" collapsed="false">
      <c r="D43" s="32"/>
    </row>
    <row r="44" customFormat="false" ht="15" hidden="false" customHeight="false" outlineLevel="0" collapsed="false">
      <c r="D44" s="32"/>
    </row>
    <row r="51" customFormat="false" ht="18.75" hidden="false" customHeight="false" outlineLevel="0" collapsed="false">
      <c r="B51" s="33" t="s">
        <v>58</v>
      </c>
      <c r="C51" s="34"/>
      <c r="D51" s="35"/>
      <c r="E51" s="36"/>
      <c r="F51" s="37"/>
      <c r="G51" s="36"/>
      <c r="H51" s="38" t="s">
        <v>59</v>
      </c>
      <c r="I51" s="39"/>
    </row>
    <row r="52" customFormat="false" ht="18.75" hidden="false" customHeight="false" outlineLevel="0" collapsed="false">
      <c r="B52" s="33" t="s">
        <v>60</v>
      </c>
      <c r="C52" s="34"/>
      <c r="D52" s="35"/>
      <c r="E52" s="36"/>
      <c r="F52" s="37"/>
      <c r="G52" s="36"/>
      <c r="H52" s="38" t="s">
        <v>61</v>
      </c>
      <c r="I52" s="39"/>
    </row>
    <row r="53" customFormat="false" ht="18.75" hidden="false" customHeight="false" outlineLevel="0" collapsed="false">
      <c r="B53" s="33" t="s">
        <v>62</v>
      </c>
      <c r="C53" s="34"/>
      <c r="D53" s="35"/>
      <c r="E53" s="36"/>
      <c r="F53" s="37"/>
      <c r="G53" s="36"/>
      <c r="H53" s="38" t="s">
        <v>63</v>
      </c>
      <c r="I53" s="39"/>
    </row>
    <row r="54" customFormat="false" ht="18.75" hidden="false" customHeight="false" outlineLevel="0" collapsed="false">
      <c r="B54" s="34"/>
      <c r="C54" s="34" t="s">
        <v>64</v>
      </c>
      <c r="D54" s="35"/>
      <c r="E54" s="36"/>
      <c r="F54" s="37"/>
      <c r="G54" s="36"/>
      <c r="H54" s="36"/>
      <c r="I54" s="40"/>
    </row>
    <row r="55" customFormat="false" ht="18.75" hidden="false" customHeight="false" outlineLevel="0" collapsed="false">
      <c r="B55" s="34"/>
      <c r="C55" s="34"/>
      <c r="D55" s="35"/>
      <c r="E55" s="36"/>
      <c r="F55" s="37"/>
      <c r="G55" s="36"/>
      <c r="H55" s="36"/>
      <c r="I55" s="40"/>
    </row>
    <row r="56" customFormat="false" ht="18.75" hidden="false" customHeight="false" outlineLevel="0" collapsed="false">
      <c r="B56" s="34"/>
      <c r="C56" s="34"/>
      <c r="D56" s="35"/>
      <c r="E56" s="36"/>
      <c r="F56" s="37"/>
      <c r="G56" s="36"/>
      <c r="H56" s="36"/>
      <c r="I56" s="40"/>
    </row>
    <row r="57" customFormat="false" ht="18.75" hidden="false" customHeight="false" outlineLevel="0" collapsed="false">
      <c r="B57" s="34"/>
      <c r="C57" s="34"/>
      <c r="D57" s="35"/>
      <c r="E57" s="36"/>
      <c r="F57" s="37"/>
      <c r="G57" s="36"/>
      <c r="H57" s="36"/>
      <c r="I57" s="40"/>
    </row>
    <row r="58" customFormat="false" ht="18.75" hidden="false" customHeight="false" outlineLevel="0" collapsed="false">
      <c r="B58" s="34"/>
      <c r="C58" s="34"/>
      <c r="D58" s="35"/>
      <c r="E58" s="36"/>
      <c r="F58" s="37"/>
      <c r="G58" s="36"/>
      <c r="H58" s="36"/>
      <c r="I58" s="40"/>
    </row>
    <row r="59" customFormat="false" ht="18.75" hidden="false" customHeight="false" outlineLevel="0" collapsed="false">
      <c r="B59" s="34"/>
      <c r="C59" s="34"/>
      <c r="D59" s="35"/>
      <c r="E59" s="36"/>
      <c r="F59" s="37"/>
      <c r="G59" s="36"/>
      <c r="H59" s="36"/>
      <c r="I59" s="40"/>
    </row>
    <row r="60" customFormat="false" ht="18.75" hidden="false" customHeight="false" outlineLevel="0" collapsed="false">
      <c r="B60" s="34"/>
      <c r="C60" s="34"/>
      <c r="D60" s="35"/>
      <c r="E60" s="36"/>
      <c r="F60" s="37"/>
      <c r="G60" s="36"/>
      <c r="H60" s="36"/>
      <c r="I60" s="40"/>
    </row>
    <row r="61" customFormat="false" ht="18.75" hidden="false" customHeight="false" outlineLevel="0" collapsed="false">
      <c r="B61" s="34"/>
      <c r="C61" s="34"/>
      <c r="D61" s="35"/>
      <c r="E61" s="36"/>
      <c r="F61" s="37"/>
      <c r="G61" s="36"/>
      <c r="H61" s="36"/>
      <c r="I61" s="40"/>
    </row>
    <row r="62" customFormat="false" ht="17.35" hidden="false" customHeight="false" outlineLevel="0" collapsed="false">
      <c r="B62" s="34"/>
      <c r="C62" s="34"/>
      <c r="D62" s="41" t="s">
        <v>65</v>
      </c>
      <c r="E62" s="41"/>
      <c r="F62" s="41"/>
      <c r="G62" s="36"/>
      <c r="H62" s="36"/>
      <c r="I62" s="40"/>
    </row>
    <row r="63" customFormat="false" ht="17.35" hidden="false" customHeight="false" outlineLevel="0" collapsed="false">
      <c r="B63" s="34"/>
      <c r="C63" s="34"/>
      <c r="D63" s="41" t="s">
        <v>66</v>
      </c>
      <c r="E63" s="41"/>
      <c r="F63" s="41"/>
      <c r="G63" s="36"/>
      <c r="H63" s="36"/>
      <c r="I63" s="40"/>
    </row>
    <row r="64" customFormat="false" ht="17.35" hidden="false" customHeight="false" outlineLevel="0" collapsed="false">
      <c r="B64" s="34"/>
      <c r="C64" s="34"/>
      <c r="D64" s="41" t="s">
        <v>67</v>
      </c>
      <c r="E64" s="41"/>
      <c r="F64" s="41"/>
      <c r="G64" s="36"/>
      <c r="H64" s="36"/>
      <c r="I64" s="40"/>
    </row>
    <row r="65" customFormat="false" ht="13.8" hidden="false" customHeight="false" outlineLevel="0" collapsed="false"/>
    <row r="66" customFormat="false" ht="17.35" hidden="false" customHeight="false" outlineLevel="0" collapsed="false">
      <c r="C66" s="0"/>
      <c r="G66" s="42"/>
    </row>
    <row r="67" customFormat="false" ht="17.35" hidden="false" customHeight="false" outlineLevel="0" collapsed="false">
      <c r="C67" s="0"/>
      <c r="G67" s="42"/>
    </row>
    <row r="68" customFormat="false" ht="17.35" hidden="false" customHeight="false" outlineLevel="0" collapsed="false">
      <c r="C68" s="0"/>
      <c r="G68" s="42"/>
    </row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7:I17"/>
    <mergeCell ref="D62:F62"/>
    <mergeCell ref="D63:F63"/>
    <mergeCell ref="D64:F64"/>
  </mergeCells>
  <printOptions headings="false" gridLines="false" gridLinesSet="true" horizontalCentered="true" verticalCentered="false"/>
  <pageMargins left="0.511805555555555" right="0.327083333333333" top="0.15" bottom="0.7875" header="0.511805555555555" footer="0.511805555555555"/>
  <pageSetup paperSize="9" scale="5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0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10" activeCellId="0" sqref="B10"/>
    </sheetView>
  </sheetViews>
  <sheetFormatPr defaultRowHeight="13.8" zeroHeight="false" outlineLevelRow="0" outlineLevelCol="0"/>
  <cols>
    <col collapsed="false" customWidth="true" hidden="false" outlineLevel="0" max="2" min="1" style="0" width="5.86"/>
    <col collapsed="false" customWidth="true" hidden="false" outlineLevel="0" max="3" min="3" style="0" width="24.71"/>
    <col collapsed="false" customWidth="true" hidden="false" outlineLevel="0" max="4" min="4" style="0" width="18.71"/>
    <col collapsed="false" customWidth="true" hidden="false" outlineLevel="0" max="5" min="5" style="0" width="8.67"/>
    <col collapsed="false" customWidth="true" hidden="false" outlineLevel="0" max="7" min="6" style="0" width="15.71"/>
    <col collapsed="false" customWidth="true" hidden="false" outlineLevel="0" max="1019" min="8" style="0" width="8.67"/>
    <col collapsed="false" customWidth="false" hidden="false" outlineLevel="0" max="1025" min="1020" style="0" width="11.52"/>
  </cols>
  <sheetData>
    <row r="10" customFormat="false" ht="13.8" hidden="false" customHeight="false" outlineLevel="0" collapsed="false">
      <c r="B10" s="0" t="str">
        <f aca="false">ORÇAMENTO!A11</f>
        <v>OBRA: CONSTRUÇÃO DE COBERTURA DOS VESTIÁRIOS – ESTÁDIO PEDRÃO</v>
      </c>
    </row>
    <row r="11" customFormat="false" ht="13.8" hidden="false" customHeight="false" outlineLevel="0" collapsed="false">
      <c r="B11" s="0" t="str">
        <f aca="false">ORÇAMENTO!A12</f>
        <v>ENDEREÇO: AVENIDA ANTÔNIO DA SILVA NUNES, Nº 1500</v>
      </c>
      <c r="F11" s="43"/>
    </row>
    <row r="12" customFormat="false" ht="13.8" hidden="false" customHeight="false" outlineLevel="0" collapsed="false">
      <c r="B12" s="0" t="str">
        <f aca="false">ORÇAMENTO!A13</f>
        <v>BAIRRO: PARQUE DAS NAÇÕES</v>
      </c>
    </row>
    <row r="13" customFormat="false" ht="13.8" hidden="false" customHeight="false" outlineLevel="0" collapsed="false">
      <c r="B13" s="0" t="str">
        <f aca="false">ORÇAMENTO!A14</f>
        <v>CIDADE: BIRIGUI - SP</v>
      </c>
    </row>
    <row r="15" customFormat="false" ht="13.8" hidden="false" customHeight="false" outlineLevel="0" collapsed="false">
      <c r="B15" s="44" t="s">
        <v>68</v>
      </c>
      <c r="C15" s="44"/>
      <c r="D15" s="44"/>
      <c r="E15" s="44"/>
      <c r="F15" s="44"/>
      <c r="G15" s="44"/>
    </row>
    <row r="16" customFormat="false" ht="13.8" hidden="false" customHeight="false" outlineLevel="0" collapsed="false">
      <c r="B16" s="45" t="s">
        <v>9</v>
      </c>
      <c r="C16" s="45" t="s">
        <v>12</v>
      </c>
      <c r="D16" s="45" t="s">
        <v>69</v>
      </c>
      <c r="E16" s="45" t="s">
        <v>70</v>
      </c>
      <c r="F16" s="46" t="s">
        <v>71</v>
      </c>
      <c r="G16" s="46"/>
    </row>
    <row r="17" customFormat="false" ht="13.8" hidden="false" customHeight="false" outlineLevel="0" collapsed="false">
      <c r="B17" s="45"/>
      <c r="C17" s="45"/>
      <c r="D17" s="45"/>
      <c r="E17" s="45"/>
      <c r="F17" s="47" t="s">
        <v>72</v>
      </c>
      <c r="G17" s="47" t="s">
        <v>73</v>
      </c>
    </row>
    <row r="18" customFormat="false" ht="13.8" hidden="false" customHeight="false" outlineLevel="0" collapsed="false">
      <c r="B18" s="48" t="n">
        <v>1</v>
      </c>
      <c r="C18" s="49" t="str">
        <f aca="false">ORÇAMENTO!D19</f>
        <v>COBERTURA</v>
      </c>
      <c r="D18" s="50" t="n">
        <f aca="false">ORÇAMENTO!I27</f>
        <v>31328.6545</v>
      </c>
      <c r="E18" s="51" t="n">
        <f aca="false">D18/D$22</f>
        <v>0.950349008594318</v>
      </c>
      <c r="F18" s="52" t="n">
        <f aca="false">D18</f>
        <v>31328.6545</v>
      </c>
      <c r="G18" s="52" t="n">
        <f aca="false">F18</f>
        <v>31328.6545</v>
      </c>
    </row>
    <row r="19" customFormat="false" ht="13.8" hidden="false" customHeight="false" outlineLevel="0" collapsed="false">
      <c r="B19" s="48"/>
      <c r="C19" s="49"/>
      <c r="D19" s="50"/>
      <c r="E19" s="51"/>
      <c r="F19" s="53" t="n">
        <f aca="false">F18/D18</f>
        <v>1</v>
      </c>
      <c r="G19" s="53" t="n">
        <f aca="false">G18/D18</f>
        <v>1</v>
      </c>
    </row>
    <row r="20" customFormat="false" ht="13.8" hidden="false" customHeight="false" outlineLevel="0" collapsed="false">
      <c r="B20" s="48" t="n">
        <v>2</v>
      </c>
      <c r="C20" s="49" t="str">
        <f aca="false">ORÇAMENTO!D28</f>
        <v>FECHAMENTO</v>
      </c>
      <c r="D20" s="50" t="n">
        <f aca="false">ORÇAMENTO!I32</f>
        <v>1636.7658</v>
      </c>
      <c r="E20" s="51" t="n">
        <f aca="false">D20/D$22</f>
        <v>0.0496509914056822</v>
      </c>
      <c r="F20" s="52" t="n">
        <f aca="false">D20</f>
        <v>1636.7658</v>
      </c>
      <c r="G20" s="52" t="n">
        <f aca="false">F20</f>
        <v>1636.7658</v>
      </c>
    </row>
    <row r="21" customFormat="false" ht="13.8" hidden="false" customHeight="false" outlineLevel="0" collapsed="false">
      <c r="B21" s="48"/>
      <c r="C21" s="49"/>
      <c r="D21" s="50"/>
      <c r="E21" s="51"/>
      <c r="F21" s="53" t="n">
        <f aca="false">F20/D20</f>
        <v>1</v>
      </c>
      <c r="G21" s="53" t="n">
        <f aca="false">G20/D20</f>
        <v>1</v>
      </c>
    </row>
    <row r="22" customFormat="false" ht="13.8" hidden="false" customHeight="false" outlineLevel="0" collapsed="false">
      <c r="B22" s="54"/>
      <c r="C22" s="10" t="s">
        <v>74</v>
      </c>
      <c r="D22" s="55" t="n">
        <f aca="false">SUM(D18:D21)</f>
        <v>32965.4203</v>
      </c>
      <c r="E22" s="51" t="n">
        <f aca="false">SUM(E18:E21)</f>
        <v>1</v>
      </c>
      <c r="F22" s="52" t="n">
        <f aca="false">F18+F20</f>
        <v>32965.4203</v>
      </c>
      <c r="G22" s="52" t="n">
        <f aca="false">F22</f>
        <v>32965.4203</v>
      </c>
    </row>
    <row r="23" customFormat="false" ht="13.8" hidden="false" customHeight="false" outlineLevel="0" collapsed="false">
      <c r="B23" s="54"/>
      <c r="C23" s="10"/>
      <c r="D23" s="55"/>
      <c r="E23" s="51"/>
      <c r="F23" s="53" t="n">
        <f aca="false">F22/D22</f>
        <v>1</v>
      </c>
      <c r="G23" s="53" t="n">
        <f aca="false">G22/D22</f>
        <v>1</v>
      </c>
    </row>
    <row r="24" customFormat="false" ht="13.8" hidden="false" customHeight="false" outlineLevel="0" collapsed="false">
      <c r="B24" s="56" t="str">
        <f aca="false">ORÇAMENTO!A34</f>
        <v>Fontes: Boletim CPOS 177 , Tabela SINAPI dez/2019 c/ desoneração</v>
      </c>
    </row>
    <row r="25" customFormat="false" ht="13.8" hidden="false" customHeight="false" outlineLevel="0" collapsed="false">
      <c r="B25" s="0" t="str">
        <f aca="false">ORÇAMENTO!A35</f>
        <v>(TRINTA E DOIS MIL NOVECENTOS E SESSENTA E CINCO REAIS E QUARENTA E DOIS CENTAVOS)</v>
      </c>
    </row>
    <row r="27" customFormat="false" ht="13.8" hidden="false" customHeight="false" outlineLevel="0" collapsed="false">
      <c r="D27" s="57" t="str">
        <f aca="false">ORÇAMENTO!D38</f>
        <v>Birigui, 10 de fevereiro de 2020                               </v>
      </c>
    </row>
    <row r="34" customFormat="false" ht="13.8" hidden="false" customHeight="false" outlineLevel="0" collapsed="false">
      <c r="B34" s="58" t="s">
        <v>75</v>
      </c>
      <c r="G34" s="59" t="s">
        <v>76</v>
      </c>
    </row>
    <row r="35" customFormat="false" ht="13.8" hidden="false" customHeight="false" outlineLevel="0" collapsed="false">
      <c r="B35" s="58" t="s">
        <v>77</v>
      </c>
      <c r="D35" s="58"/>
      <c r="E35" s="58"/>
      <c r="F35" s="58"/>
      <c r="G35" s="59" t="s">
        <v>78</v>
      </c>
    </row>
    <row r="36" customFormat="false" ht="13.8" hidden="false" customHeight="false" outlineLevel="0" collapsed="false">
      <c r="B36" s="58" t="s">
        <v>79</v>
      </c>
      <c r="D36" s="58"/>
      <c r="E36" s="58"/>
      <c r="F36" s="58"/>
      <c r="G36" s="59" t="s">
        <v>80</v>
      </c>
    </row>
    <row r="37" customFormat="false" ht="13.8" hidden="false" customHeight="false" outlineLevel="0" collapsed="false">
      <c r="B37" s="60"/>
      <c r="D37" s="58"/>
      <c r="E37" s="58"/>
      <c r="F37" s="58"/>
    </row>
    <row r="38" customFormat="false" ht="13.8" hidden="false" customHeight="false" outlineLevel="0" collapsed="false">
      <c r="D38" s="58"/>
      <c r="E38" s="58"/>
      <c r="F38" s="58"/>
      <c r="G38" s="58"/>
    </row>
    <row r="39" customFormat="false" ht="13.8" hidden="false" customHeight="false" outlineLevel="0" collapsed="false">
      <c r="C39" s="58"/>
      <c r="D39" s="58"/>
      <c r="E39" s="58"/>
      <c r="F39" s="58"/>
      <c r="G39" s="58"/>
    </row>
    <row r="40" customFormat="false" ht="13.8" hidden="false" customHeight="false" outlineLevel="0" collapsed="false">
      <c r="C40" s="58"/>
      <c r="D40" s="58"/>
      <c r="E40" s="58"/>
      <c r="F40" s="58"/>
      <c r="G40" s="58"/>
    </row>
    <row r="41" customFormat="false" ht="13.8" hidden="false" customHeight="false" outlineLevel="0" collapsed="false">
      <c r="C41" s="58"/>
      <c r="D41" s="58"/>
      <c r="E41" s="58"/>
      <c r="F41" s="58"/>
      <c r="G41" s="58"/>
    </row>
    <row r="42" customFormat="false" ht="13.8" hidden="false" customHeight="false" outlineLevel="0" collapsed="false">
      <c r="C42" s="58"/>
      <c r="D42" s="58"/>
      <c r="E42" s="58"/>
      <c r="F42" s="58"/>
      <c r="G42" s="58"/>
    </row>
    <row r="43" customFormat="false" ht="13.8" hidden="false" customHeight="false" outlineLevel="0" collapsed="false">
      <c r="C43" s="58"/>
      <c r="D43" s="58"/>
      <c r="E43" s="58"/>
      <c r="F43" s="58"/>
      <c r="G43" s="58"/>
    </row>
    <row r="44" customFormat="false" ht="13.8" hidden="false" customHeight="false" outlineLevel="0" collapsed="false">
      <c r="C44" s="58"/>
      <c r="D44" s="61" t="s">
        <v>59</v>
      </c>
      <c r="F44" s="58"/>
      <c r="G44" s="58"/>
    </row>
    <row r="45" customFormat="false" ht="13.8" hidden="false" customHeight="false" outlineLevel="0" collapsed="false">
      <c r="C45" s="58"/>
      <c r="D45" s="61" t="s">
        <v>66</v>
      </c>
      <c r="F45" s="58"/>
      <c r="G45" s="58"/>
    </row>
    <row r="46" customFormat="false" ht="13.8" hidden="false" customHeight="false" outlineLevel="0" collapsed="false">
      <c r="C46" s="58"/>
      <c r="D46" s="61" t="s">
        <v>67</v>
      </c>
      <c r="F46" s="58"/>
      <c r="G46" s="58"/>
    </row>
    <row r="47" customFormat="false" ht="13.8" hidden="false" customHeight="false" outlineLevel="0" collapsed="false">
      <c r="C47" s="58"/>
      <c r="E47" s="58"/>
      <c r="G47" s="58"/>
    </row>
    <row r="48" customFormat="false" ht="13.8" hidden="false" customHeight="false" outlineLevel="0" collapsed="false">
      <c r="C48" s="58"/>
      <c r="D48" s="58"/>
      <c r="E48" s="58"/>
      <c r="G48" s="58"/>
    </row>
    <row r="49" customFormat="false" ht="13.8" hidden="false" customHeight="false" outlineLevel="0" collapsed="false">
      <c r="C49" s="58"/>
      <c r="D49" s="58"/>
      <c r="E49" s="58"/>
      <c r="G49" s="58"/>
    </row>
    <row r="50" customFormat="false" ht="17.35" hidden="false" customHeight="false" outlineLevel="0" collapsed="false">
      <c r="C50" s="35"/>
      <c r="D50" s="35"/>
      <c r="E50" s="35"/>
      <c r="F50" s="35"/>
      <c r="G50" s="35"/>
    </row>
    <row r="51" customFormat="false" ht="17.35" hidden="false" customHeight="false" outlineLevel="0" collapsed="false">
      <c r="C51" s="35"/>
      <c r="D51" s="35"/>
      <c r="E51" s="35"/>
      <c r="F51" s="35"/>
      <c r="G51" s="35"/>
    </row>
    <row r="52" customFormat="false" ht="17.35" hidden="false" customHeight="false" outlineLevel="0" collapsed="false">
      <c r="D52" s="35"/>
      <c r="E52" s="35"/>
      <c r="F52" s="35"/>
      <c r="G52" s="62"/>
    </row>
    <row r="53" customFormat="false" ht="17.35" hidden="false" customHeight="false" outlineLevel="0" collapsed="false">
      <c r="D53" s="35"/>
      <c r="E53" s="35"/>
      <c r="F53" s="35"/>
      <c r="G53" s="62"/>
    </row>
    <row r="54" customFormat="false" ht="17.35" hidden="false" customHeight="false" outlineLevel="0" collapsed="false">
      <c r="D54" s="35"/>
      <c r="E54" s="35"/>
      <c r="F54" s="35"/>
      <c r="G54" s="62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8">
    <mergeCell ref="B15:G15"/>
    <mergeCell ref="B16:B17"/>
    <mergeCell ref="C16:C17"/>
    <mergeCell ref="D16:D17"/>
    <mergeCell ref="E16:E17"/>
    <mergeCell ref="F16:G16"/>
    <mergeCell ref="B18:B19"/>
    <mergeCell ref="C18:C19"/>
    <mergeCell ref="D18:D19"/>
    <mergeCell ref="E18:E19"/>
    <mergeCell ref="B20:B21"/>
    <mergeCell ref="C20:C21"/>
    <mergeCell ref="D20:D21"/>
    <mergeCell ref="E20:E21"/>
    <mergeCell ref="B22:B23"/>
    <mergeCell ref="C22:C23"/>
    <mergeCell ref="D22:D23"/>
    <mergeCell ref="E22:E23"/>
  </mergeCells>
  <printOptions headings="false" gridLines="false" gridLinesSet="true" horizontalCentered="true" verticalCentered="false"/>
  <pageMargins left="0.535416666666667" right="0.511805555555555" top="0.234722222222222" bottom="0.7875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911</TotalTime>
  <Application>LibreOffice/6.2.1.2$Windows_X86_64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pt-BR</dc:language>
  <cp:lastModifiedBy/>
  <dcterms:modified xsi:type="dcterms:W3CDTF">2020-02-10T07:39:17Z</dcterms:modified>
  <cp:revision>105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