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\Desktop\Arquivo Luis Fernando\DOCUMENTOS\0_Casas_Rachadas_Reformas\00_Finalizadas\2018.06.25_Reforma - Rua Bráz Gonzales Torres, 1423 - Vera Lucia Manjapani\"/>
    </mc:Choice>
  </mc:AlternateContent>
  <xr:revisionPtr revIDLastSave="0" documentId="13_ncr:1_{F2F520FC-C1F4-4649-B579-8D7679C6A2B8}" xr6:coauthVersionLast="44" xr6:coauthVersionMax="44" xr10:uidLastSave="{00000000-0000-0000-0000-000000000000}"/>
  <bookViews>
    <workbookView xWindow="-120" yWindow="-120" windowWidth="20640" windowHeight="11160" tabRatio="977" xr2:uid="{00000000-000D-0000-FFFF-FFFF00000000}"/>
  </bookViews>
  <sheets>
    <sheet name="Planilha " sheetId="1" r:id="rId1"/>
    <sheet name="Plan3" sheetId="2" r:id="rId2"/>
  </sheets>
  <definedNames>
    <definedName name="_xlnm.Print_Area" localSheetId="0">'Planilha '!$A$1:$G$75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6" i="1" l="1"/>
  <c r="G45" i="1"/>
  <c r="G44" i="1"/>
  <c r="G52" i="1"/>
  <c r="G51" i="1"/>
  <c r="G53" i="1" s="1"/>
  <c r="G22" i="1" l="1"/>
  <c r="G25" i="1" l="1"/>
  <c r="G24" i="1"/>
  <c r="G23" i="1"/>
  <c r="G26" i="1" l="1"/>
  <c r="G38" i="1"/>
  <c r="G32" i="1"/>
  <c r="G31" i="1"/>
  <c r="G30" i="1"/>
  <c r="G29" i="1"/>
  <c r="G14" i="1"/>
  <c r="G13" i="1"/>
  <c r="G37" i="1" l="1"/>
  <c r="G39" i="1"/>
  <c r="G40" i="1" l="1"/>
  <c r="G47" i="1"/>
  <c r="G43" i="1"/>
  <c r="G33" i="1"/>
  <c r="G18" i="1"/>
  <c r="G19" i="1" s="1"/>
  <c r="G12" i="1"/>
  <c r="G11" i="1"/>
  <c r="G48" i="1" l="1"/>
  <c r="G34" i="1"/>
  <c r="G15" i="1"/>
  <c r="G55" i="1" l="1"/>
  <c r="G56" i="1" s="1"/>
  <c r="G57" i="1" l="1"/>
</calcChain>
</file>

<file path=xl/sharedStrings.xml><?xml version="1.0" encoding="utf-8"?>
<sst xmlns="http://schemas.openxmlformats.org/spreadsheetml/2006/main" count="138" uniqueCount="112">
  <si>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</si>
  <si>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</si>
  <si>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</si>
  <si>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</si>
  <si>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</si>
  <si>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</si>
  <si>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</si>
  <si>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</si>
  <si>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1.1</t>
  </si>
  <si>
    <t>1.2</t>
  </si>
  <si>
    <t>1.3</t>
  </si>
  <si>
    <t>1.4</t>
  </si>
  <si>
    <t>Sub-Total</t>
  </si>
  <si>
    <t>3.1</t>
  </si>
  <si>
    <t>4.1</t>
  </si>
  <si>
    <t>4.2</t>
  </si>
  <si>
    <t>5.1</t>
  </si>
  <si>
    <t>5.2</t>
  </si>
  <si>
    <t>5.3</t>
  </si>
  <si>
    <t>6.1</t>
  </si>
  <si>
    <t>PINTURA</t>
  </si>
  <si>
    <t>SERVIÇOS COMPLEMENTARES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</si>
  <si>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</si>
  <si>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</si>
  <si>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</si>
  <si>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</si>
  <si>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</si>
  <si>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</si>
  <si>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</si>
  <si>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</si>
  <si>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</si>
  <si>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Cidade : Birigui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</si>
  <si>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</si>
  <si>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</si>
  <si>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</si>
  <si>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</si>
  <si>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6.2</t>
  </si>
  <si>
    <t>Obra : Reforma de residência de munícipe.</t>
  </si>
  <si>
    <t>DEMOLIÇÕES e RETIRADAS</t>
  </si>
  <si>
    <t>FUNDAÇÃO</t>
  </si>
  <si>
    <t>2.1</t>
  </si>
  <si>
    <t>Reforço de fundação em estacas mega</t>
  </si>
  <si>
    <t xml:space="preserve">ALVENARIA </t>
  </si>
  <si>
    <t>Revista PINI</t>
  </si>
  <si>
    <t>PISOS E REVESTIMENTOS</t>
  </si>
  <si>
    <t>4.3</t>
  </si>
  <si>
    <t>4.4</t>
  </si>
  <si>
    <t xml:space="preserve">Execução de rodapé cerâmico </t>
  </si>
  <si>
    <t>Demolição manual de revestimento cerâmico</t>
  </si>
  <si>
    <t>Demolição de passeio público</t>
  </si>
  <si>
    <t>Demolição manual de rodapé, soleira ou peitoril, em material cerâmico e/ou ladrilho hidráulico, incluindo a base</t>
  </si>
  <si>
    <t>3.2</t>
  </si>
  <si>
    <t>3.3</t>
  </si>
  <si>
    <t>3.4</t>
  </si>
  <si>
    <t>Reboco argamassa traço 1:2 (cal e areia fina peneirada), espessura 0,5cm, preparo manual da argamassa</t>
  </si>
  <si>
    <t>Reparo de trincas rasas até 5,00mm de largura, na massa</t>
  </si>
  <si>
    <t>Execução de regularização de contrapiso</t>
  </si>
  <si>
    <t>Execução de piso cerâmico PEI-4</t>
  </si>
  <si>
    <t>Execução de passeio público em concreto , esp. 7cm</t>
  </si>
  <si>
    <t>Aplicação de fundo selador acrílico em paredes, uma demão</t>
  </si>
  <si>
    <t>Aplicação de textura acrilica</t>
  </si>
  <si>
    <t>Aplicação manual de pintura com tinta látex acrílica em paredes, duas demãos</t>
  </si>
  <si>
    <t>Remoção com caçamba metálica, independente da distância do local de despejo, inclusive carga e descarga.</t>
  </si>
  <si>
    <t>Proprietário : Vera Lucia Dias Manjapani</t>
  </si>
  <si>
    <t>Endereço: Rua Bráz Gonzales Torres, 1423 – Bairro Izabel Marin</t>
  </si>
  <si>
    <t>CPOS 03.04.04</t>
  </si>
  <si>
    <t>CPOS 17.02.140</t>
  </si>
  <si>
    <t>CPOS 33.01.280</t>
  </si>
  <si>
    <t>CPOS 18.06.023</t>
  </si>
  <si>
    <t>CPOS 18.06.022</t>
  </si>
  <si>
    <t>CPOS 33.10.100</t>
  </si>
  <si>
    <t>CPOS 05.07.040</t>
  </si>
  <si>
    <t>SINAPI 88485</t>
  </si>
  <si>
    <t>SINAPI 88489</t>
  </si>
  <si>
    <t>m²</t>
  </si>
  <si>
    <t>m</t>
  </si>
  <si>
    <t>pt</t>
  </si>
  <si>
    <t>m³</t>
  </si>
  <si>
    <t>CPOS 03.04.020</t>
  </si>
  <si>
    <t xml:space="preserve">Demolição de contrapiso </t>
  </si>
  <si>
    <t>CPOS 03.01.020</t>
  </si>
  <si>
    <t>CPOS 17.02.220</t>
  </si>
  <si>
    <t>SINAPI 95241</t>
  </si>
  <si>
    <t>SINAPI 40780</t>
  </si>
  <si>
    <t>SINAPI  94990</t>
  </si>
  <si>
    <t xml:space="preserve">                      Engº SAULO GIAMPIETRO</t>
  </si>
  <si>
    <t>4.5</t>
  </si>
  <si>
    <t>7.1</t>
  </si>
  <si>
    <t>7.2</t>
  </si>
  <si>
    <t>CPOS 04.09.020</t>
  </si>
  <si>
    <t>SIURB 79653</t>
  </si>
  <si>
    <t>6.3</t>
  </si>
  <si>
    <t>6.4</t>
  </si>
  <si>
    <t>6.5</t>
  </si>
  <si>
    <t xml:space="preserve">Solda Preparada </t>
  </si>
  <si>
    <t>Soldador com encargos complementares</t>
  </si>
  <si>
    <t>Serralheiro com encargos complementares</t>
  </si>
  <si>
    <t xml:space="preserve">Recolocação de esquadria metálica </t>
  </si>
  <si>
    <t>SINAPI 88317</t>
  </si>
  <si>
    <t>SINAPI 88315</t>
  </si>
  <si>
    <t>CPOS 24.20.020</t>
  </si>
  <si>
    <t>kg</t>
  </si>
  <si>
    <t>h</t>
  </si>
  <si>
    <t>Retirada do portão metálico</t>
  </si>
  <si>
    <t>Chapisco fino c/ argamassa de cimento e areia (1:3)</t>
  </si>
  <si>
    <t>Emboço liso desempenado c/ argamassa mista (1:2:8)</t>
  </si>
  <si>
    <t>SINAPI 73948/016</t>
  </si>
  <si>
    <t>Contrapiso em argamassa traço 1:4 (cim e areia), preparo manual , esp. 2cm</t>
  </si>
  <si>
    <t>SINAPI 87878</t>
  </si>
  <si>
    <t>Birigui, 20 de Agosto de 2.019</t>
  </si>
  <si>
    <t>(Dez Mil Seiscentos e Noventa e Um Reais e Trinta Centavos)</t>
  </si>
  <si>
    <t>Fontes: Tabela SINAPI Julho/2019 ; Boletim CPOS 176; Revista Construção PINI (Abril/2019)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</si>
</sst>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85">
    <xf numFmtId="0" fontId="0" fillId="0" borderId="0" xfId="0"/>
    <xf numFmtId="0" fontId="1" fillId="3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3" xfId="0" applyFont="1" applyFill="1" applyBorder="1"/>
    <xf numFmtId="0" fontId="1" fillId="3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1" fillId="3" borderId="15" xfId="0" applyFont="1" applyFill="1" applyBorder="1"/>
    <xf numFmtId="0" fontId="1" fillId="3" borderId="6" xfId="0" applyFont="1" applyFill="1" applyBorder="1"/>
    <xf numFmtId="0" fontId="1" fillId="3" borderId="16" xfId="0" applyFont="1" applyFill="1" applyBorder="1"/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0" fontId="7" fillId="0" borderId="11" xfId="4" applyFont="1" applyFill="1" applyBorder="1" applyAlignment="1" applyProtection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horizontal="left" wrapText="1"/>
    </xf>
    <xf numFmtId="0" fontId="4" fillId="0" borderId="1" xfId="4" applyFont="1" applyFill="1" applyBorder="1" applyAlignment="1" applyProtection="1">
      <alignment horizontal="center" vertical="center"/>
    </xf>
    <xf numFmtId="165" fontId="4" fillId="0" borderId="1" xfId="2" applyFont="1" applyFill="1" applyBorder="1" applyAlignment="1" applyProtection="1">
      <alignment horizontal="center" vertical="center"/>
    </xf>
    <xf numFmtId="0" fontId="4" fillId="0" borderId="9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5" fontId="4" fillId="0" borderId="9" xfId="2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/>
    </xf>
    <xf numFmtId="0" fontId="5" fillId="0" borderId="1" xfId="4" applyFont="1" applyFill="1" applyBorder="1" applyAlignment="1" applyProtection="1">
      <alignment wrapText="1"/>
    </xf>
    <xf numFmtId="165" fontId="4" fillId="0" borderId="1" xfId="2" applyFont="1" applyFill="1" applyBorder="1" applyAlignment="1" applyProtection="1">
      <alignment horizontal="right" vertical="center"/>
    </xf>
    <xf numFmtId="0" fontId="0" fillId="0" borderId="11" xfId="0" applyFont="1" applyFill="1" applyBorder="1"/>
    <xf numFmtId="165" fontId="5" fillId="0" borderId="1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vertical="center" wrapText="1"/>
    </xf>
    <xf numFmtId="0" fontId="4" fillId="0" borderId="1" xfId="4" applyFont="1" applyFill="1" applyBorder="1" applyAlignment="1" applyProtection="1">
      <alignment horizontal="left" vertical="center"/>
    </xf>
    <xf numFmtId="10" fontId="5" fillId="0" borderId="1" xfId="3" applyNumberFormat="1" applyFont="1" applyFill="1" applyBorder="1" applyAlignment="1">
      <alignment horizontal="center" vertical="center"/>
    </xf>
    <xf numFmtId="165" fontId="6" fillId="0" borderId="1" xfId="2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0" fillId="0" borderId="12" xfId="0" applyFont="1" applyFill="1" applyBorder="1"/>
    <xf numFmtId="0" fontId="0" fillId="0" borderId="2" xfId="0" applyFont="1" applyFill="1" applyBorder="1"/>
    <xf numFmtId="0" fontId="8" fillId="0" borderId="2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/>
    </xf>
    <xf numFmtId="0" fontId="11" fillId="0" borderId="3" xfId="0" applyFont="1" applyFill="1" applyBorder="1"/>
    <xf numFmtId="0" fontId="0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3" xfId="0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8" xfId="0" applyFont="1" applyFill="1" applyBorder="1"/>
    <xf numFmtId="0" fontId="0" fillId="0" borderId="0" xfId="0" applyFont="1" applyFill="1"/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165" fontId="5" fillId="0" borderId="19" xfId="2" applyFont="1" applyFill="1" applyBorder="1" applyAlignment="1" applyProtection="1">
      <alignment horizontal="center" vertical="center"/>
    </xf>
    <xf numFmtId="165" fontId="5" fillId="0" borderId="20" xfId="2" applyFont="1" applyFill="1" applyBorder="1" applyAlignment="1" applyProtection="1">
      <alignment horizontal="center" vertical="center"/>
    </xf>
    <xf numFmtId="165" fontId="5" fillId="0" borderId="21" xfId="2" applyFont="1" applyFill="1" applyBorder="1" applyAlignment="1" applyProtection="1">
      <alignment horizontal="center" vertical="center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0" fontId="7" fillId="0" borderId="19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center" vertical="center"/>
    </xf>
    <xf numFmtId="0" fontId="7" fillId="0" borderId="21" xfId="4" applyFont="1" applyFill="1" applyBorder="1" applyAlignment="1" applyProtection="1">
      <alignment horizontal="center" vertical="center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1104900</xdr:colOff>
      <xdr:row>0</xdr:row>
      <xdr:rowOff>114300</xdr:rowOff>
    </xdr:from>
    <xdr:to>
      <xdr:col>6</xdr:col>
      <xdr:colOff>285750</xdr:colOff>
      <xdr:row>2</xdr:row>
      <xdr:rowOff>94749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" y="114300"/>
          <a:ext cx="7800975" cy="551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view="pageBreakPreview" topLeftCell="A51" zoomScale="115" zoomScaleNormal="115" zoomScaleSheetLayoutView="115" workbookViewId="0">
      <selection activeCell="D72" sqref="D72"/>
    </sheetView>
  </sheetViews>
  <sheetFormatPr defaultRowHeight="12.75"/>
  <cols>
    <col min="1" max="1" width="21.140625" customWidth="1"/>
    <col min="2" max="2" width="9" customWidth="1"/>
    <col min="3" max="3" width="64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7"/>
      <c r="B1" s="8"/>
      <c r="C1" s="8"/>
      <c r="D1" s="8"/>
      <c r="E1" s="8"/>
      <c r="F1" s="8"/>
      <c r="G1" s="13"/>
    </row>
    <row r="2" spans="1:8" ht="15">
      <c r="A2" s="9"/>
      <c r="B2" s="1"/>
      <c r="C2" s="1"/>
      <c r="D2" s="1"/>
      <c r="E2" s="1"/>
      <c r="F2" s="1"/>
      <c r="G2" s="14"/>
    </row>
    <row r="3" spans="1:8" ht="15">
      <c r="A3" s="10"/>
      <c r="B3" s="6"/>
      <c r="C3" s="6"/>
      <c r="D3" s="6"/>
      <c r="E3" s="6"/>
      <c r="F3" s="6"/>
      <c r="G3" s="15"/>
    </row>
    <row r="4" spans="1:8" ht="20.25">
      <c r="A4" s="75" t="s">
        <v>0</v>
      </c>
      <c r="B4" s="75"/>
      <c r="C4" s="75"/>
      <c r="D4" s="75"/>
      <c r="E4" s="75"/>
      <c r="F4" s="75"/>
      <c r="G4" s="75"/>
    </row>
    <row r="5" spans="1:8" ht="18.75">
      <c r="A5" s="76" t="s">
        <v>37</v>
      </c>
      <c r="B5" s="76"/>
      <c r="C5" s="76"/>
      <c r="D5" s="76"/>
      <c r="E5" s="76"/>
      <c r="F5" s="76"/>
      <c r="G5" s="76"/>
    </row>
    <row r="6" spans="1:8" ht="18.75">
      <c r="A6" s="76" t="s">
        <v>64</v>
      </c>
      <c r="B6" s="76"/>
      <c r="C6" s="76"/>
      <c r="D6" s="76"/>
      <c r="E6" s="76"/>
      <c r="F6" s="76"/>
      <c r="G6" s="76"/>
    </row>
    <row r="7" spans="1:8" ht="18.75">
      <c r="A7" s="76" t="s">
        <v>63</v>
      </c>
      <c r="B7" s="76"/>
      <c r="C7" s="76"/>
      <c r="D7" s="76"/>
      <c r="E7" s="76"/>
      <c r="F7" s="76"/>
      <c r="G7" s="76"/>
    </row>
    <row r="8" spans="1:8" ht="18.75">
      <c r="A8" s="76" t="s">
        <v>31</v>
      </c>
      <c r="B8" s="76"/>
      <c r="C8" s="76"/>
      <c r="D8" s="76"/>
      <c r="E8" s="76"/>
      <c r="F8" s="76"/>
      <c r="G8" s="76"/>
    </row>
    <row r="9" spans="1:8" ht="15" customHeight="1">
      <c r="A9" s="11" t="s">
        <v>1</v>
      </c>
      <c r="B9" s="2" t="s">
        <v>2</v>
      </c>
      <c r="C9" s="3" t="s">
        <v>3</v>
      </c>
      <c r="D9" s="2" t="s">
        <v>4</v>
      </c>
      <c r="E9" s="4" t="s">
        <v>5</v>
      </c>
      <c r="F9" s="5" t="s">
        <v>6</v>
      </c>
      <c r="G9" s="12" t="s">
        <v>7</v>
      </c>
    </row>
    <row r="10" spans="1:8" ht="15" customHeight="1">
      <c r="A10" s="21"/>
      <c r="B10" s="22">
        <v>1</v>
      </c>
      <c r="C10" s="23" t="s">
        <v>38</v>
      </c>
      <c r="D10" s="24"/>
      <c r="E10" s="17"/>
      <c r="F10" s="25"/>
      <c r="G10" s="26"/>
    </row>
    <row r="11" spans="1:8">
      <c r="A11" s="19" t="s">
        <v>80</v>
      </c>
      <c r="B11" s="24" t="s">
        <v>8</v>
      </c>
      <c r="C11" s="27" t="s">
        <v>79</v>
      </c>
      <c r="D11" s="24" t="s">
        <v>77</v>
      </c>
      <c r="E11" s="17">
        <v>1.47</v>
      </c>
      <c r="F11" s="25">
        <v>148.5</v>
      </c>
      <c r="G11" s="28">
        <f t="shared" ref="G11:G14" si="0">ROUND(E11*F11,2)</f>
        <v>218.3</v>
      </c>
    </row>
    <row r="12" spans="1:8">
      <c r="A12" s="19" t="s">
        <v>78</v>
      </c>
      <c r="B12" s="24" t="s">
        <v>9</v>
      </c>
      <c r="C12" s="27" t="s">
        <v>48</v>
      </c>
      <c r="D12" s="24" t="s">
        <v>74</v>
      </c>
      <c r="E12" s="17">
        <v>29.48</v>
      </c>
      <c r="F12" s="25">
        <v>8.1</v>
      </c>
      <c r="G12" s="28">
        <f t="shared" si="0"/>
        <v>238.79</v>
      </c>
    </row>
    <row r="13" spans="1:8">
      <c r="A13" s="19" t="s">
        <v>80</v>
      </c>
      <c r="B13" s="24" t="s">
        <v>10</v>
      </c>
      <c r="C13" s="29" t="s">
        <v>49</v>
      </c>
      <c r="D13" s="24" t="s">
        <v>77</v>
      </c>
      <c r="E13" s="20">
        <v>1.4</v>
      </c>
      <c r="F13" s="25">
        <v>148.5</v>
      </c>
      <c r="G13" s="28">
        <f t="shared" si="0"/>
        <v>207.9</v>
      </c>
    </row>
    <row r="14" spans="1:8" ht="24">
      <c r="A14" s="19" t="s">
        <v>65</v>
      </c>
      <c r="B14" s="30" t="s">
        <v>11</v>
      </c>
      <c r="C14" s="31" t="s">
        <v>50</v>
      </c>
      <c r="D14" s="32" t="s">
        <v>75</v>
      </c>
      <c r="E14" s="32">
        <v>18.62</v>
      </c>
      <c r="F14" s="25">
        <v>2.02</v>
      </c>
      <c r="G14" s="28">
        <f t="shared" si="0"/>
        <v>37.61</v>
      </c>
    </row>
    <row r="15" spans="1:8" ht="15" customHeight="1">
      <c r="A15" s="80" t="s">
        <v>12</v>
      </c>
      <c r="B15" s="81"/>
      <c r="C15" s="81"/>
      <c r="D15" s="81"/>
      <c r="E15" s="81"/>
      <c r="F15" s="81"/>
      <c r="G15" s="18">
        <f>ROUND(SUM(G11:G14),2)</f>
        <v>702.6</v>
      </c>
      <c r="H15" s="16"/>
    </row>
    <row r="16" spans="1:8" ht="15" customHeight="1">
      <c r="A16" s="77"/>
      <c r="B16" s="78"/>
      <c r="C16" s="78"/>
      <c r="D16" s="78"/>
      <c r="E16" s="78"/>
      <c r="F16" s="78"/>
      <c r="G16" s="79"/>
      <c r="H16" s="16"/>
    </row>
    <row r="17" spans="1:8" ht="15" customHeight="1">
      <c r="A17" s="21"/>
      <c r="B17" s="22">
        <v>2</v>
      </c>
      <c r="C17" s="33" t="s">
        <v>39</v>
      </c>
      <c r="D17" s="24"/>
      <c r="E17" s="17"/>
      <c r="F17" s="25"/>
      <c r="G17" s="28"/>
    </row>
    <row r="18" spans="1:8">
      <c r="A18" s="19" t="s">
        <v>43</v>
      </c>
      <c r="B18" s="24" t="s">
        <v>40</v>
      </c>
      <c r="C18" s="27" t="s">
        <v>41</v>
      </c>
      <c r="D18" s="24" t="s">
        <v>76</v>
      </c>
      <c r="E18" s="17">
        <v>3</v>
      </c>
      <c r="F18" s="34">
        <v>715</v>
      </c>
      <c r="G18" s="28">
        <f>ROUND(E18*F18,2)</f>
        <v>2145</v>
      </c>
    </row>
    <row r="19" spans="1:8">
      <c r="A19" s="80" t="s">
        <v>12</v>
      </c>
      <c r="B19" s="81"/>
      <c r="C19" s="81"/>
      <c r="D19" s="81"/>
      <c r="E19" s="81"/>
      <c r="F19" s="81"/>
      <c r="G19" s="18">
        <f>ROUND(SUM(G18:G18),2)</f>
        <v>2145</v>
      </c>
      <c r="H19" s="16"/>
    </row>
    <row r="20" spans="1:8">
      <c r="A20" s="77"/>
      <c r="B20" s="78"/>
      <c r="C20" s="78"/>
      <c r="D20" s="78"/>
      <c r="E20" s="78"/>
      <c r="F20" s="78"/>
      <c r="G20" s="79"/>
      <c r="H20" s="16"/>
    </row>
    <row r="21" spans="1:8">
      <c r="A21" s="35"/>
      <c r="B21" s="22">
        <v>3</v>
      </c>
      <c r="C21" s="33" t="s">
        <v>42</v>
      </c>
      <c r="D21" s="24"/>
      <c r="E21" s="17"/>
      <c r="F21" s="36"/>
      <c r="G21" s="18"/>
    </row>
    <row r="22" spans="1:8">
      <c r="A22" s="19" t="s">
        <v>108</v>
      </c>
      <c r="B22" s="30" t="s">
        <v>13</v>
      </c>
      <c r="C22" s="27" t="s">
        <v>104</v>
      </c>
      <c r="D22" s="24" t="s">
        <v>74</v>
      </c>
      <c r="E22" s="17">
        <v>1.6</v>
      </c>
      <c r="F22" s="25">
        <v>3.43</v>
      </c>
      <c r="G22" s="28">
        <f>ROUND(E22*F22,2)</f>
        <v>5.49</v>
      </c>
    </row>
    <row r="23" spans="1:8">
      <c r="A23" s="19" t="s">
        <v>66</v>
      </c>
      <c r="B23" s="30" t="s">
        <v>51</v>
      </c>
      <c r="C23" s="27" t="s">
        <v>105</v>
      </c>
      <c r="D23" s="24" t="s">
        <v>74</v>
      </c>
      <c r="E23" s="17">
        <v>1.6</v>
      </c>
      <c r="F23" s="25">
        <v>7.62</v>
      </c>
      <c r="G23" s="28">
        <f t="shared" ref="G23:G25" si="1">ROUND(E23*F23,2)</f>
        <v>12.19</v>
      </c>
    </row>
    <row r="24" spans="1:8" ht="24">
      <c r="A24" s="19" t="s">
        <v>81</v>
      </c>
      <c r="B24" s="30" t="s">
        <v>52</v>
      </c>
      <c r="C24" s="27" t="s">
        <v>54</v>
      </c>
      <c r="D24" s="24" t="s">
        <v>74</v>
      </c>
      <c r="E24" s="17">
        <v>1.6</v>
      </c>
      <c r="F24" s="25">
        <v>8.68</v>
      </c>
      <c r="G24" s="28">
        <f t="shared" si="1"/>
        <v>13.89</v>
      </c>
    </row>
    <row r="25" spans="1:8">
      <c r="A25" s="19" t="s">
        <v>67</v>
      </c>
      <c r="B25" s="30" t="s">
        <v>53</v>
      </c>
      <c r="C25" s="27" t="s">
        <v>55</v>
      </c>
      <c r="D25" s="24" t="s">
        <v>75</v>
      </c>
      <c r="E25" s="17">
        <v>8</v>
      </c>
      <c r="F25" s="25">
        <v>32.28</v>
      </c>
      <c r="G25" s="28">
        <f t="shared" si="1"/>
        <v>258.24</v>
      </c>
    </row>
    <row r="26" spans="1:8">
      <c r="A26" s="80" t="s">
        <v>12</v>
      </c>
      <c r="B26" s="81"/>
      <c r="C26" s="81"/>
      <c r="D26" s="81"/>
      <c r="E26" s="81"/>
      <c r="F26" s="81"/>
      <c r="G26" s="18">
        <f>ROUND(SUM(G22:G25),2)</f>
        <v>289.81</v>
      </c>
      <c r="H26" s="16"/>
    </row>
    <row r="27" spans="1:8">
      <c r="A27" s="77"/>
      <c r="B27" s="78"/>
      <c r="C27" s="78"/>
      <c r="D27" s="78"/>
      <c r="E27" s="78"/>
      <c r="F27" s="78"/>
      <c r="G27" s="79"/>
      <c r="H27" s="16"/>
    </row>
    <row r="28" spans="1:8" ht="15" customHeight="1">
      <c r="A28" s="21"/>
      <c r="B28" s="22">
        <v>4</v>
      </c>
      <c r="C28" s="33" t="s">
        <v>44</v>
      </c>
      <c r="D28" s="24"/>
      <c r="E28" s="17"/>
      <c r="F28" s="25"/>
      <c r="G28" s="28"/>
    </row>
    <row r="29" spans="1:8" ht="15" customHeight="1">
      <c r="A29" s="19" t="s">
        <v>83</v>
      </c>
      <c r="B29" s="30" t="s">
        <v>14</v>
      </c>
      <c r="C29" s="27" t="s">
        <v>56</v>
      </c>
      <c r="D29" s="24" t="s">
        <v>74</v>
      </c>
      <c r="E29" s="17">
        <v>29.48</v>
      </c>
      <c r="F29" s="25">
        <v>10.37</v>
      </c>
      <c r="G29" s="28">
        <f t="shared" ref="G29:G33" si="2">ROUND(E29*F29,2)</f>
        <v>305.70999999999998</v>
      </c>
    </row>
    <row r="30" spans="1:8">
      <c r="A30" s="19" t="s">
        <v>82</v>
      </c>
      <c r="B30" s="30" t="s">
        <v>15</v>
      </c>
      <c r="C30" s="27" t="s">
        <v>107</v>
      </c>
      <c r="D30" s="24" t="s">
        <v>74</v>
      </c>
      <c r="E30" s="17">
        <v>29.48</v>
      </c>
      <c r="F30" s="25">
        <v>19.96</v>
      </c>
      <c r="G30" s="28">
        <f t="shared" si="2"/>
        <v>588.41999999999996</v>
      </c>
    </row>
    <row r="31" spans="1:8">
      <c r="A31" s="19" t="s">
        <v>68</v>
      </c>
      <c r="B31" s="30" t="s">
        <v>45</v>
      </c>
      <c r="C31" s="27" t="s">
        <v>47</v>
      </c>
      <c r="D31" s="24" t="s">
        <v>75</v>
      </c>
      <c r="E31" s="17">
        <v>18.62</v>
      </c>
      <c r="F31" s="25">
        <v>5.28</v>
      </c>
      <c r="G31" s="28">
        <f t="shared" si="2"/>
        <v>98.31</v>
      </c>
    </row>
    <row r="32" spans="1:8">
      <c r="A32" s="19" t="s">
        <v>69</v>
      </c>
      <c r="B32" s="30" t="s">
        <v>46</v>
      </c>
      <c r="C32" s="27" t="s">
        <v>57</v>
      </c>
      <c r="D32" s="24" t="s">
        <v>74</v>
      </c>
      <c r="E32" s="17">
        <v>29.48</v>
      </c>
      <c r="F32" s="25">
        <v>37.08</v>
      </c>
      <c r="G32" s="28">
        <f t="shared" si="2"/>
        <v>1093.1199999999999</v>
      </c>
    </row>
    <row r="33" spans="1:8">
      <c r="A33" s="19" t="s">
        <v>84</v>
      </c>
      <c r="B33" s="30" t="s">
        <v>86</v>
      </c>
      <c r="C33" s="37" t="s">
        <v>58</v>
      </c>
      <c r="D33" s="25" t="s">
        <v>77</v>
      </c>
      <c r="E33" s="17">
        <v>1.4</v>
      </c>
      <c r="F33" s="34">
        <v>523.38</v>
      </c>
      <c r="G33" s="28">
        <f t="shared" si="2"/>
        <v>732.73</v>
      </c>
    </row>
    <row r="34" spans="1:8">
      <c r="A34" s="80" t="s">
        <v>12</v>
      </c>
      <c r="B34" s="81"/>
      <c r="C34" s="81"/>
      <c r="D34" s="81"/>
      <c r="E34" s="81"/>
      <c r="F34" s="81"/>
      <c r="G34" s="18">
        <f>ROUND(SUM(G29:G33),2)</f>
        <v>2818.29</v>
      </c>
      <c r="H34" s="16"/>
    </row>
    <row r="35" spans="1:8">
      <c r="A35" s="82"/>
      <c r="B35" s="83"/>
      <c r="C35" s="83"/>
      <c r="D35" s="83"/>
      <c r="E35" s="83"/>
      <c r="F35" s="83"/>
      <c r="G35" s="84"/>
    </row>
    <row r="36" spans="1:8" ht="15" customHeight="1">
      <c r="A36" s="38"/>
      <c r="B36" s="22">
        <v>5</v>
      </c>
      <c r="C36" s="33" t="s">
        <v>20</v>
      </c>
      <c r="D36" s="24"/>
      <c r="E36" s="17"/>
      <c r="F36" s="36"/>
      <c r="G36" s="18"/>
      <c r="H36" s="16"/>
    </row>
    <row r="37" spans="1:8">
      <c r="A37" s="19" t="s">
        <v>72</v>
      </c>
      <c r="B37" s="30" t="s">
        <v>16</v>
      </c>
      <c r="C37" s="39" t="s">
        <v>59</v>
      </c>
      <c r="D37" s="24" t="s">
        <v>74</v>
      </c>
      <c r="E37" s="17">
        <v>61.58</v>
      </c>
      <c r="F37" s="25">
        <v>2.2599999999999998</v>
      </c>
      <c r="G37" s="28">
        <f t="shared" ref="G37:G38" si="3">ROUND(E37*F37,2)</f>
        <v>139.16999999999999</v>
      </c>
    </row>
    <row r="38" spans="1:8">
      <c r="A38" s="19" t="s">
        <v>70</v>
      </c>
      <c r="B38" s="30" t="s">
        <v>17</v>
      </c>
      <c r="C38" s="39" t="s">
        <v>60</v>
      </c>
      <c r="D38" s="24" t="s">
        <v>74</v>
      </c>
      <c r="E38" s="17">
        <v>32.1</v>
      </c>
      <c r="F38" s="25">
        <v>27.88</v>
      </c>
      <c r="G38" s="28">
        <f t="shared" si="3"/>
        <v>894.95</v>
      </c>
    </row>
    <row r="39" spans="1:8">
      <c r="A39" s="19" t="s">
        <v>73</v>
      </c>
      <c r="B39" s="30" t="s">
        <v>18</v>
      </c>
      <c r="C39" s="40" t="s">
        <v>61</v>
      </c>
      <c r="D39" s="24" t="s">
        <v>74</v>
      </c>
      <c r="E39" s="17">
        <v>29.48</v>
      </c>
      <c r="F39" s="25">
        <v>11.68</v>
      </c>
      <c r="G39" s="28">
        <f t="shared" ref="G39" si="4">ROUND(E39*F39,2)</f>
        <v>344.33</v>
      </c>
    </row>
    <row r="40" spans="1:8">
      <c r="A40" s="80" t="s">
        <v>12</v>
      </c>
      <c r="B40" s="81"/>
      <c r="C40" s="81"/>
      <c r="D40" s="81"/>
      <c r="E40" s="81"/>
      <c r="F40" s="81"/>
      <c r="G40" s="18">
        <f>ROUND(SUM(G37:G39),2)</f>
        <v>1378.45</v>
      </c>
      <c r="H40" s="16"/>
    </row>
    <row r="41" spans="1:8">
      <c r="A41" s="82"/>
      <c r="B41" s="83"/>
      <c r="C41" s="83"/>
      <c r="D41" s="83"/>
      <c r="E41" s="83"/>
      <c r="F41" s="83"/>
      <c r="G41" s="84"/>
    </row>
    <row r="42" spans="1:8" ht="15" customHeight="1">
      <c r="A42" s="38"/>
      <c r="B42" s="22">
        <v>6</v>
      </c>
      <c r="C42" s="33" t="s">
        <v>21</v>
      </c>
      <c r="D42" s="24"/>
      <c r="E42" s="17"/>
      <c r="F42" s="36"/>
      <c r="G42" s="18"/>
    </row>
    <row r="43" spans="1:8">
      <c r="A43" s="19" t="s">
        <v>89</v>
      </c>
      <c r="B43" s="30" t="s">
        <v>19</v>
      </c>
      <c r="C43" s="39" t="s">
        <v>103</v>
      </c>
      <c r="D43" s="24" t="s">
        <v>74</v>
      </c>
      <c r="E43" s="17">
        <v>9.5500000000000007</v>
      </c>
      <c r="F43" s="25">
        <v>20.95</v>
      </c>
      <c r="G43" s="28">
        <f>ROUND(E43*F43,2)</f>
        <v>200.07</v>
      </c>
    </row>
    <row r="44" spans="1:8">
      <c r="A44" s="19" t="s">
        <v>90</v>
      </c>
      <c r="B44" s="30" t="s">
        <v>36</v>
      </c>
      <c r="C44" s="39" t="s">
        <v>94</v>
      </c>
      <c r="D44" s="24" t="s">
        <v>101</v>
      </c>
      <c r="E44" s="17">
        <v>0.3</v>
      </c>
      <c r="F44" s="25">
        <v>90.04</v>
      </c>
      <c r="G44" s="28">
        <f t="shared" ref="G44:G45" si="5">ROUND(E44*F44,2)</f>
        <v>27.01</v>
      </c>
    </row>
    <row r="45" spans="1:8">
      <c r="A45" s="19" t="s">
        <v>98</v>
      </c>
      <c r="B45" s="30" t="s">
        <v>91</v>
      </c>
      <c r="C45" s="40" t="s">
        <v>95</v>
      </c>
      <c r="D45" s="24" t="s">
        <v>102</v>
      </c>
      <c r="E45" s="17">
        <v>1</v>
      </c>
      <c r="F45" s="25">
        <v>28.72</v>
      </c>
      <c r="G45" s="28">
        <f t="shared" si="5"/>
        <v>28.72</v>
      </c>
    </row>
    <row r="46" spans="1:8">
      <c r="A46" s="19" t="s">
        <v>99</v>
      </c>
      <c r="B46" s="30" t="s">
        <v>92</v>
      </c>
      <c r="C46" s="39" t="s">
        <v>96</v>
      </c>
      <c r="D46" s="24" t="s">
        <v>102</v>
      </c>
      <c r="E46" s="17">
        <v>1</v>
      </c>
      <c r="F46" s="25">
        <v>21.5</v>
      </c>
      <c r="G46" s="28">
        <f t="shared" ref="G46" si="6">ROUND(E46*F46,2)</f>
        <v>21.5</v>
      </c>
    </row>
    <row r="47" spans="1:8">
      <c r="A47" s="19" t="s">
        <v>100</v>
      </c>
      <c r="B47" s="30" t="s">
        <v>93</v>
      </c>
      <c r="C47" s="39" t="s">
        <v>97</v>
      </c>
      <c r="D47" s="24" t="s">
        <v>74</v>
      </c>
      <c r="E47" s="17">
        <v>9.5500000000000007</v>
      </c>
      <c r="F47" s="25">
        <v>29.92</v>
      </c>
      <c r="G47" s="28">
        <f>ROUND(E47*F47,2)</f>
        <v>285.74</v>
      </c>
    </row>
    <row r="48" spans="1:8">
      <c r="A48" s="80" t="s">
        <v>12</v>
      </c>
      <c r="B48" s="81"/>
      <c r="C48" s="81"/>
      <c r="D48" s="81"/>
      <c r="E48" s="81"/>
      <c r="F48" s="81"/>
      <c r="G48" s="18">
        <f>ROUND(SUM(G43:G47),2)</f>
        <v>563.04</v>
      </c>
      <c r="H48" s="16"/>
    </row>
    <row r="49" spans="1:8">
      <c r="A49" s="82"/>
      <c r="B49" s="83"/>
      <c r="C49" s="83"/>
      <c r="D49" s="83"/>
      <c r="E49" s="83"/>
      <c r="F49" s="83"/>
      <c r="G49" s="84"/>
      <c r="H49" s="16"/>
    </row>
    <row r="50" spans="1:8">
      <c r="A50" s="38"/>
      <c r="B50" s="22">
        <v>7</v>
      </c>
      <c r="C50" s="33" t="s">
        <v>21</v>
      </c>
      <c r="D50" s="24"/>
      <c r="E50" s="17"/>
      <c r="F50" s="36"/>
      <c r="G50" s="18"/>
    </row>
    <row r="51" spans="1:8" ht="24">
      <c r="A51" s="19" t="s">
        <v>71</v>
      </c>
      <c r="B51" s="30" t="s">
        <v>87</v>
      </c>
      <c r="C51" s="39" t="s">
        <v>62</v>
      </c>
      <c r="D51" s="24" t="s">
        <v>77</v>
      </c>
      <c r="E51" s="17">
        <v>7.13</v>
      </c>
      <c r="F51" s="25">
        <v>87.92</v>
      </c>
      <c r="G51" s="28">
        <f>ROUND(E51*F51,2)</f>
        <v>626.87</v>
      </c>
    </row>
    <row r="52" spans="1:8">
      <c r="A52" s="19" t="s">
        <v>106</v>
      </c>
      <c r="B52" s="30" t="s">
        <v>88</v>
      </c>
      <c r="C52" s="39" t="s">
        <v>22</v>
      </c>
      <c r="D52" s="24" t="s">
        <v>74</v>
      </c>
      <c r="E52" s="17">
        <v>38.28</v>
      </c>
      <c r="F52" s="25">
        <v>4.3899999999999997</v>
      </c>
      <c r="G52" s="28">
        <f>ROUND(E52*F52,2)</f>
        <v>168.05</v>
      </c>
    </row>
    <row r="53" spans="1:8">
      <c r="A53" s="80" t="s">
        <v>12</v>
      </c>
      <c r="B53" s="81"/>
      <c r="C53" s="81"/>
      <c r="D53" s="81"/>
      <c r="E53" s="81"/>
      <c r="F53" s="81"/>
      <c r="G53" s="18">
        <f>ROUND(SUM(G51:G52),2)</f>
        <v>794.92</v>
      </c>
    </row>
    <row r="54" spans="1:8">
      <c r="A54" s="77"/>
      <c r="B54" s="78"/>
      <c r="C54" s="78"/>
      <c r="D54" s="78"/>
      <c r="E54" s="78"/>
      <c r="F54" s="78"/>
      <c r="G54" s="79"/>
    </row>
    <row r="55" spans="1:8">
      <c r="A55" s="38"/>
      <c r="B55" s="24"/>
      <c r="C55" s="33"/>
      <c r="D55" s="24"/>
      <c r="E55" s="17"/>
      <c r="F55" s="36" t="s">
        <v>23</v>
      </c>
      <c r="G55" s="18">
        <f>ROUND((SUM(G11:G53)/2),2)</f>
        <v>8692.11</v>
      </c>
    </row>
    <row r="56" spans="1:8">
      <c r="A56" s="38"/>
      <c r="B56" s="24"/>
      <c r="C56" s="33"/>
      <c r="D56" s="22"/>
      <c r="E56" s="22" t="s">
        <v>24</v>
      </c>
      <c r="F56" s="41">
        <v>0.23</v>
      </c>
      <c r="G56" s="18">
        <f>ROUND(F56*G55,2)</f>
        <v>1999.19</v>
      </c>
    </row>
    <row r="57" spans="1:8">
      <c r="A57" s="38"/>
      <c r="B57" s="24"/>
      <c r="C57" s="33"/>
      <c r="D57" s="24"/>
      <c r="E57" s="17"/>
      <c r="F57" s="42" t="s">
        <v>25</v>
      </c>
      <c r="G57" s="18">
        <f>G55+G56</f>
        <v>10691.300000000001</v>
      </c>
    </row>
    <row r="58" spans="1:8">
      <c r="A58" s="35"/>
      <c r="B58" s="43"/>
      <c r="C58" s="44" t="s">
        <v>110</v>
      </c>
      <c r="D58" s="45"/>
      <c r="E58" s="46"/>
      <c r="F58" s="46"/>
      <c r="G58" s="47"/>
    </row>
    <row r="59" spans="1:8">
      <c r="A59" s="35"/>
      <c r="B59" s="48" t="s">
        <v>111</v>
      </c>
      <c r="C59" s="49"/>
      <c r="D59" s="50"/>
      <c r="E59" s="50"/>
      <c r="F59" s="50"/>
      <c r="G59" s="47"/>
    </row>
    <row r="60" spans="1:8">
      <c r="A60" s="51"/>
      <c r="B60" s="52"/>
      <c r="C60" s="53"/>
      <c r="D60" s="54"/>
      <c r="E60" s="54"/>
      <c r="F60" s="54"/>
      <c r="G60" s="55"/>
    </row>
    <row r="61" spans="1:8">
      <c r="A61" s="56"/>
      <c r="B61" s="57"/>
      <c r="C61" s="65" t="s">
        <v>109</v>
      </c>
      <c r="D61" s="59"/>
      <c r="E61" s="59"/>
      <c r="F61" s="59"/>
      <c r="G61" s="60"/>
    </row>
    <row r="62" spans="1:8">
      <c r="A62" s="61"/>
      <c r="B62" s="57"/>
      <c r="C62" s="58"/>
      <c r="D62" s="59"/>
      <c r="E62" s="59"/>
      <c r="F62" s="59"/>
      <c r="G62" s="60"/>
    </row>
    <row r="63" spans="1:8">
      <c r="A63" s="61"/>
      <c r="B63" s="57"/>
      <c r="C63" s="58"/>
      <c r="D63" s="59"/>
      <c r="E63" s="59"/>
      <c r="F63" s="59"/>
      <c r="G63" s="60"/>
    </row>
    <row r="64" spans="1:8">
      <c r="A64" s="61"/>
      <c r="B64" s="57"/>
      <c r="C64" s="58"/>
      <c r="D64" s="59"/>
      <c r="E64" s="59"/>
      <c r="F64" s="59"/>
      <c r="G64" s="60"/>
    </row>
    <row r="65" spans="1:7">
      <c r="A65" s="61"/>
      <c r="B65" s="62" t="s">
        <v>26</v>
      </c>
      <c r="C65" s="58"/>
      <c r="D65" s="57"/>
      <c r="E65" s="57"/>
      <c r="F65" s="63" t="s">
        <v>32</v>
      </c>
      <c r="G65" s="64"/>
    </row>
    <row r="66" spans="1:7">
      <c r="A66" s="61"/>
      <c r="B66" s="65" t="s">
        <v>27</v>
      </c>
      <c r="C66" s="66"/>
      <c r="D66" s="57"/>
      <c r="E66" s="59"/>
      <c r="F66" s="58" t="s">
        <v>28</v>
      </c>
      <c r="G66" s="60"/>
    </row>
    <row r="67" spans="1:7">
      <c r="A67" s="61"/>
      <c r="B67" s="62" t="s">
        <v>29</v>
      </c>
      <c r="C67" s="57"/>
      <c r="D67" s="67"/>
      <c r="E67" s="57"/>
      <c r="F67" s="63" t="s">
        <v>30</v>
      </c>
      <c r="G67" s="60"/>
    </row>
    <row r="68" spans="1:7">
      <c r="A68" s="61"/>
      <c r="B68" s="65"/>
      <c r="C68" s="57"/>
      <c r="D68" s="57"/>
      <c r="E68" s="59"/>
      <c r="F68" s="58"/>
      <c r="G68" s="60"/>
    </row>
    <row r="69" spans="1:7">
      <c r="A69" s="61"/>
      <c r="B69" s="62"/>
      <c r="C69" s="57"/>
      <c r="D69" s="68"/>
      <c r="E69" s="57"/>
      <c r="F69" s="59" t="s">
        <v>33</v>
      </c>
      <c r="G69" s="60"/>
    </row>
    <row r="70" spans="1:7">
      <c r="A70" s="61"/>
      <c r="B70" s="57"/>
      <c r="C70" s="66"/>
      <c r="D70" s="59"/>
      <c r="E70" s="59"/>
      <c r="F70" s="59"/>
      <c r="G70" s="60"/>
    </row>
    <row r="71" spans="1:7">
      <c r="A71" s="61"/>
      <c r="B71" s="57"/>
      <c r="C71" s="66"/>
      <c r="D71" s="59"/>
      <c r="E71" s="59"/>
      <c r="F71" s="59"/>
      <c r="G71" s="60"/>
    </row>
    <row r="72" spans="1:7">
      <c r="A72" s="61"/>
      <c r="B72" s="57"/>
      <c r="C72" s="69" t="s">
        <v>35</v>
      </c>
      <c r="D72" s="57"/>
      <c r="E72" s="59"/>
      <c r="F72" s="59"/>
      <c r="G72" s="60"/>
    </row>
    <row r="73" spans="1:7">
      <c r="A73" s="61"/>
      <c r="B73" s="57"/>
      <c r="C73" s="70" t="s">
        <v>85</v>
      </c>
      <c r="D73" s="58"/>
      <c r="E73" s="59"/>
      <c r="F73" s="59"/>
      <c r="G73" s="60"/>
    </row>
    <row r="74" spans="1:7">
      <c r="A74" s="61"/>
      <c r="B74" s="57"/>
      <c r="C74" s="69" t="s">
        <v>34</v>
      </c>
      <c r="D74" s="59"/>
      <c r="E74" s="59"/>
      <c r="F74" s="59"/>
      <c r="G74" s="60"/>
    </row>
    <row r="75" spans="1:7" ht="13.5" thickBot="1">
      <c r="A75" s="71"/>
      <c r="B75" s="72"/>
      <c r="C75" s="72"/>
      <c r="D75" s="72"/>
      <c r="E75" s="72"/>
      <c r="F75" s="72"/>
      <c r="G75" s="73"/>
    </row>
    <row r="76" spans="1:7" ht="13.5" thickTop="1">
      <c r="A76" s="74"/>
      <c r="B76" s="74"/>
      <c r="C76" s="74"/>
      <c r="D76" s="74"/>
      <c r="E76" s="74"/>
      <c r="F76" s="74"/>
      <c r="G76" s="74"/>
    </row>
  </sheetData>
  <mergeCells count="19">
    <mergeCell ref="A54:G54"/>
    <mergeCell ref="A48:F48"/>
    <mergeCell ref="A15:F15"/>
    <mergeCell ref="A19:F19"/>
    <mergeCell ref="A26:F26"/>
    <mergeCell ref="A34:F34"/>
    <mergeCell ref="A40:F40"/>
    <mergeCell ref="A16:G16"/>
    <mergeCell ref="A20:G20"/>
    <mergeCell ref="A27:G27"/>
    <mergeCell ref="A35:G35"/>
    <mergeCell ref="A41:G41"/>
    <mergeCell ref="A49:G49"/>
    <mergeCell ref="A53:F53"/>
    <mergeCell ref="A4:G4"/>
    <mergeCell ref="A5:G5"/>
    <mergeCell ref="A6:G6"/>
    <mergeCell ref="A7:G7"/>
    <mergeCell ref="A8:G8"/>
  </mergeCells>
  <printOptions horizontalCentered="1"/>
  <pageMargins left="0.25" right="0.25" top="0.75" bottom="0.75" header="0.3" footer="0.3"/>
  <pageSetup paperSize="9" scale="6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</cp:lastModifiedBy>
  <cp:revision>11</cp:revision>
  <cp:lastPrinted>2018-06-05T10:57:52Z</cp:lastPrinted>
  <dcterms:created xsi:type="dcterms:W3CDTF">2017-09-14T10:48:32Z</dcterms:created>
  <dcterms:modified xsi:type="dcterms:W3CDTF">2019-09-11T11:44:10Z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