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ndo\Desktop\Arquivo Luis Fernando\DOCUMENTOS\0_Casas_Rachadas_Reformas\2019.06.17_Reforma _ Rua dos Anjos, 32 - José Carlos Cavalheiro\"/>
    </mc:Choice>
  </mc:AlternateContent>
  <xr:revisionPtr revIDLastSave="0" documentId="13_ncr:1_{1C0762C0-4405-4292-AC3F-EFC38879F3A3}" xr6:coauthVersionLast="44" xr6:coauthVersionMax="44" xr10:uidLastSave="{00000000-0000-0000-0000-000000000000}"/>
  <bookViews>
    <workbookView xWindow="-120" yWindow="-120" windowWidth="20640" windowHeight="11160" tabRatio="977" xr2:uid="{00000000-000D-0000-FFFF-FFFF00000000}"/>
  </bookViews>
  <sheets>
    <sheet name="Planilha " sheetId="1" r:id="rId1"/>
    <sheet name="Plan3" sheetId="2" r:id="rId2"/>
  </sheets>
  <definedNames>
    <definedName name="_xlnm.Print_Area" localSheetId="0">'Planilha '!$A$1:$G$81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4" i="1" l="1"/>
  <c r="G36" i="1"/>
  <c r="G40" i="1"/>
  <c r="G31" i="1"/>
  <c r="G59" i="1" l="1"/>
  <c r="G58" i="1"/>
  <c r="G55" i="1"/>
  <c r="G53" i="1"/>
  <c r="G41" i="1"/>
  <c r="G39" i="1"/>
  <c r="G38" i="1"/>
  <c r="G37" i="1"/>
  <c r="G35" i="1"/>
  <c r="G32" i="1"/>
  <c r="G30" i="1"/>
  <c r="G29" i="1"/>
  <c r="G28" i="1"/>
  <c r="G27" i="1"/>
  <c r="G24" i="1"/>
  <c r="G23" i="1"/>
  <c r="G20" i="1"/>
  <c r="G17" i="1"/>
  <c r="G14" i="1"/>
  <c r="G13" i="1"/>
  <c r="G12" i="1"/>
  <c r="G11" i="1"/>
  <c r="G21" i="1" l="1"/>
  <c r="G18" i="1" l="1"/>
  <c r="G60" i="1" l="1"/>
  <c r="G42" i="1"/>
  <c r="G25" i="1"/>
  <c r="G33" i="1"/>
  <c r="G56" i="1"/>
  <c r="G15" i="1"/>
  <c r="G61" i="1" l="1"/>
  <c r="G62" i="1" l="1"/>
  <c r="G63" i="1" s="1"/>
</calcChain>
</file>

<file path=xl/sharedStrings.xml><?xml version="1.0" encoding="utf-8"?>
<sst xmlns="http://schemas.openxmlformats.org/spreadsheetml/2006/main" count="159" uniqueCount="117">
  <si>
    <t>PLANILHA ORÇAMENTÁRIA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</si>
  <si>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</si>
  <si>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</si>
  <si>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</si>
  <si>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</si>
  <si>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</si>
  <si>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</si>
  <si>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</si>
  <si>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</si>
  <si>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CPOS 03.04.020</t>
  </si>
  <si>
    <t>1.1</t>
  </si>
  <si>
    <t>Demolição manual de piso cerâmico Inclusive base</t>
  </si>
  <si>
    <t>m²</t>
  </si>
  <si>
    <t>CPOS 03.04.040</t>
  </si>
  <si>
    <t>1.2</t>
  </si>
  <si>
    <t>Demolição manual de rodapé cerâmico</t>
  </si>
  <si>
    <t>m</t>
  </si>
  <si>
    <t>CPOS 03.01.020</t>
  </si>
  <si>
    <t>1.3</t>
  </si>
  <si>
    <t>Demolição de contrapiso de concreto c/ uso de ponteiro (esp. 5 cm)</t>
  </si>
  <si>
    <t>m³</t>
  </si>
  <si>
    <t>1.4</t>
  </si>
  <si>
    <t>Demolição de passeio público em concreto simples</t>
  </si>
  <si>
    <t>Sub-Total</t>
  </si>
  <si>
    <t>FUNDAÇÃO</t>
  </si>
  <si>
    <t>2.1</t>
  </si>
  <si>
    <t>Reforço de fundação com estaca de reação mega</t>
  </si>
  <si>
    <t>pt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</si>
  <si>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</si>
  <si>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</si>
  <si>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</si>
  <si>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</si>
  <si>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</si>
  <si>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</si>
  <si>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</si>
  <si>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Chapisco fino c/ argamassa de cimento e areia (1:3)</t>
  </si>
  <si>
    <t>CPOS 17.02.140</t>
  </si>
  <si>
    <t>4.2</t>
  </si>
  <si>
    <t>Emboço liso desempenado c/ argamassa mista (1:2:8)</t>
  </si>
  <si>
    <t>PISOS INTERNOS E EXTERNOS</t>
  </si>
  <si>
    <t>SINAPI 95241</t>
  </si>
  <si>
    <t>5.1</t>
  </si>
  <si>
    <t>Execução de contrapiso em lastro de concreto (esp. 5 cm) preparo mecânico, incluso lançamento e adensamento</t>
  </si>
  <si>
    <t>CPOS 17.01.020</t>
  </si>
  <si>
    <t>5.2</t>
  </si>
  <si>
    <t>Execução de argamassa de regularização de cimento/areia (1:4) esp.2 cm</t>
  </si>
  <si>
    <t>5.3</t>
  </si>
  <si>
    <t>5.4</t>
  </si>
  <si>
    <t>SINAPI  94990</t>
  </si>
  <si>
    <t>5.5</t>
  </si>
  <si>
    <t>Execução de passeio em concreto moldado in loco feito em obra esp. 7cm</t>
  </si>
  <si>
    <t>ESQUADRIAS</t>
  </si>
  <si>
    <t>CPOS 04.09.020</t>
  </si>
  <si>
    <t>6.1</t>
  </si>
  <si>
    <t>6.3</t>
  </si>
  <si>
    <t>Solda preparada – 3070</t>
  </si>
  <si>
    <t>Kg</t>
  </si>
  <si>
    <t>SINAPI 88317</t>
  </si>
  <si>
    <t>6.4</t>
  </si>
  <si>
    <t>Soldador c/ encargos complementares</t>
  </si>
  <si>
    <t>h</t>
  </si>
  <si>
    <t>SINAPI 88315</t>
  </si>
  <si>
    <t>6.5</t>
  </si>
  <si>
    <t>Serralheiro c/ encargos complementares</t>
  </si>
  <si>
    <t>CPOS 24.20.020</t>
  </si>
  <si>
    <t>6.6</t>
  </si>
  <si>
    <t>PINTURA</t>
  </si>
  <si>
    <t>CPOS 33.02.060</t>
  </si>
  <si>
    <t>7.1</t>
  </si>
  <si>
    <t>Massa corrida PVA 2 demãos em paredes (interna e externa)</t>
  </si>
  <si>
    <t>7.2</t>
  </si>
  <si>
    <t>SERVIÇOS COMPLEMENTARES</t>
  </si>
  <si>
    <t>CPOS 05.07.050</t>
  </si>
  <si>
    <t>8.1</t>
  </si>
  <si>
    <t>Remoção manual de entulho c/ caçamba metálica</t>
  </si>
  <si>
    <t>8.2</t>
  </si>
  <si>
    <t>Limpeza final de obra</t>
  </si>
  <si>
    <t>TOTAL</t>
  </si>
  <si>
    <t>BDI (%)</t>
  </si>
  <si>
    <t>TOTAL GERAL</t>
  </si>
  <si>
    <t>___________________________________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</si>
  <si>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</si>
  <si>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</si>
  <si>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</si>
  <si>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</si>
  <si>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 xml:space="preserve">Revista Pini – Junho </t>
  </si>
  <si>
    <t>Obra : Reparo de residência danificada por rompimento de rede de água</t>
  </si>
  <si>
    <t>Cidade : Birigui</t>
  </si>
  <si>
    <t>Aplicação manual de pintura com tinta látex PVA em paredes e tetos, duas demãos</t>
  </si>
  <si>
    <t>SINAPI 88486</t>
  </si>
  <si>
    <t>_______________________________</t>
  </si>
  <si>
    <t xml:space="preserve"> </t>
  </si>
  <si>
    <t xml:space="preserve">                      Secretário de Obras</t>
  </si>
  <si>
    <t xml:space="preserve">                      _____________________________________</t>
  </si>
  <si>
    <t>Execução de rodapé</t>
  </si>
  <si>
    <t>CPOS 18.06.023</t>
  </si>
  <si>
    <t>CPOS 18.06.022</t>
  </si>
  <si>
    <t>SIURB 79656</t>
  </si>
  <si>
    <t xml:space="preserve">                      Engº SAULO GIAMPIETRO</t>
  </si>
  <si>
    <t>Piso cerâmico esmaltado PEI - 4 resistência química A, para áreas internas sujeitas à lavagem frequente, assentado com argamassa colante industrializada</t>
  </si>
  <si>
    <t>Execução de piso em concreto simples (na frente e na lateral)</t>
  </si>
  <si>
    <t>5.6</t>
  </si>
  <si>
    <t>6.2</t>
  </si>
  <si>
    <t>6.7</t>
  </si>
  <si>
    <t>Retirada de portão metálico de metalon de 2,90 m x 2,05 m</t>
  </si>
  <si>
    <t>Retirada de grade de metalon de 7,60 m x 2,05 m</t>
  </si>
  <si>
    <t>Recolocação de portão metálico de metalon de 2,90 m x 2,05 m</t>
  </si>
  <si>
    <t>Recolocação grade de metalon de 7,60 m x 2,05 m</t>
  </si>
  <si>
    <t>7.3</t>
  </si>
  <si>
    <t>Textura acrílica para uso interno / externo, inclusive preparo</t>
  </si>
  <si>
    <t>CPOS 33.10.100</t>
  </si>
  <si>
    <t>Local : Rua dos Anjos, 32, Vila Germano</t>
  </si>
  <si>
    <t>Proprietário : José Carlos Cavalheiro</t>
  </si>
  <si>
    <t>SINAPI 99811</t>
  </si>
  <si>
    <t>(Dezoito Mil e Noventa e Seis Reais e Trinta e Nove Centavos)</t>
  </si>
  <si>
    <t>Birigui, 19 de Agosto de 2.019</t>
  </si>
  <si>
    <t>Fontes: Tabela SINAPI Maio/2019; Boletim CPOS 175; Revista Construção PINI (Abril/2019)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</si>
</sst>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;&quot; (&quot;#,##0.00\);&quot; -&quot;#\ ;@\ "/>
    <numFmt numFmtId="165" formatCode="_-&quot;R$ &quot;* #,##0.00_-;&quot;-R$ &quot;* #,##0.00_-;_-&quot;R$ &quot;* \-??_-;_-@_-"/>
    <numFmt numFmtId="166" formatCode="#,##0.000\ ;&quot; (&quot;#,##0.000\);&quot; -&quot;#.0\ ;@\ "/>
  </numFmts>
  <fonts count="12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Arial1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b/>
      <i/>
      <sz val="16"/>
      <color theme="1"/>
      <name val="Arial"/>
      <family val="2"/>
    </font>
    <font>
      <b/>
      <i/>
      <sz val="14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DDDDDD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2" fillId="0" borderId="0"/>
    <xf numFmtId="165" fontId="3" fillId="0" borderId="0" applyBorder="0" applyProtection="0"/>
    <xf numFmtId="9" fontId="2" fillId="0" borderId="0"/>
    <xf numFmtId="0" fontId="2" fillId="0" borderId="0"/>
  </cellStyleXfs>
  <cellXfs count="106">
    <xf numFmtId="0" fontId="0" fillId="0" borderId="0" xfId="0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/>
    <xf numFmtId="0" fontId="5" fillId="0" borderId="1" xfId="4" applyFont="1" applyBorder="1" applyAlignment="1" applyProtection="1">
      <alignment horizontal="center" vertical="center"/>
    </xf>
    <xf numFmtId="0" fontId="5" fillId="0" borderId="1" xfId="4" applyFont="1" applyBorder="1" applyAlignment="1" applyProtection="1">
      <alignment horizontal="left" wrapText="1"/>
    </xf>
    <xf numFmtId="0" fontId="4" fillId="0" borderId="1" xfId="4" applyFont="1" applyBorder="1" applyAlignment="1" applyProtection="1">
      <alignment horizontal="center" vertical="center"/>
    </xf>
    <xf numFmtId="164" fontId="4" fillId="0" borderId="1" xfId="1" applyFont="1" applyBorder="1" applyAlignment="1">
      <alignment horizontal="center" vertical="center"/>
    </xf>
    <xf numFmtId="165" fontId="4" fillId="0" borderId="1" xfId="2" applyFont="1" applyBorder="1" applyAlignment="1" applyProtection="1">
      <alignment horizontal="center" vertical="center"/>
    </xf>
    <xf numFmtId="0" fontId="0" fillId="0" borderId="2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1" fillId="3" borderId="0" xfId="0" applyFont="1" applyFill="1" applyBorder="1"/>
    <xf numFmtId="0" fontId="5" fillId="2" borderId="1" xfId="4" applyFont="1" applyFill="1" applyBorder="1" applyAlignment="1" applyProtection="1">
      <alignment horizontal="center" vertical="center"/>
    </xf>
    <xf numFmtId="0" fontId="5" fillId="2" borderId="1" xfId="4" applyFont="1" applyFill="1" applyBorder="1" applyAlignment="1" applyProtection="1">
      <alignment horizontal="center" wrapText="1"/>
    </xf>
    <xf numFmtId="164" fontId="5" fillId="2" borderId="1" xfId="1" applyFont="1" applyFill="1" applyBorder="1" applyAlignment="1">
      <alignment horizontal="center" vertical="center"/>
    </xf>
    <xf numFmtId="165" fontId="6" fillId="2" borderId="1" xfId="2" applyFont="1" applyFill="1" applyBorder="1" applyAlignment="1" applyProtection="1">
      <alignment horizontal="center" vertical="center"/>
    </xf>
    <xf numFmtId="0" fontId="8" fillId="0" borderId="2" xfId="0" applyFont="1" applyBorder="1" applyAlignment="1">
      <alignment horizontal="right"/>
    </xf>
    <xf numFmtId="0" fontId="0" fillId="0" borderId="2" xfId="0" applyFont="1" applyBorder="1" applyAlignment="1">
      <alignment horizontal="center"/>
    </xf>
    <xf numFmtId="0" fontId="0" fillId="0" borderId="3" xfId="0" applyFont="1" applyBorder="1"/>
    <xf numFmtId="0" fontId="1" fillId="3" borderId="4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3" xfId="0" applyFont="1" applyFill="1" applyBorder="1"/>
    <xf numFmtId="0" fontId="1" fillId="3" borderId="10" xfId="0" applyFont="1" applyFill="1" applyBorder="1"/>
    <xf numFmtId="0" fontId="5" fillId="2" borderId="11" xfId="4" applyFont="1" applyFill="1" applyBorder="1" applyAlignment="1" applyProtection="1">
      <alignment horizontal="center" vertical="center"/>
    </xf>
    <xf numFmtId="0" fontId="5" fillId="2" borderId="9" xfId="4" applyFont="1" applyFill="1" applyBorder="1" applyAlignment="1" applyProtection="1">
      <alignment horizontal="center" vertical="center"/>
    </xf>
    <xf numFmtId="0" fontId="5" fillId="0" borderId="11" xfId="4" applyFont="1" applyBorder="1" applyAlignment="1" applyProtection="1">
      <alignment horizontal="center" vertical="center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1" fillId="3" borderId="15" xfId="0" applyFont="1" applyFill="1" applyBorder="1"/>
    <xf numFmtId="0" fontId="1" fillId="3" borderId="6" xfId="0" applyFont="1" applyFill="1" applyBorder="1"/>
    <xf numFmtId="0" fontId="1" fillId="3" borderId="16" xfId="0" applyFont="1" applyFill="1" applyBorder="1"/>
    <xf numFmtId="0" fontId="4" fillId="0" borderId="9" xfId="4" applyFont="1" applyBorder="1" applyAlignment="1" applyProtection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8" xfId="0" applyFont="1" applyBorder="1"/>
    <xf numFmtId="0" fontId="0" fillId="0" borderId="6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3" xfId="0" applyFont="1" applyBorder="1"/>
    <xf numFmtId="0" fontId="7" fillId="0" borderId="11" xfId="4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wrapText="1"/>
    </xf>
    <xf numFmtId="164" fontId="4" fillId="0" borderId="1" xfId="1" applyFont="1" applyFill="1" applyBorder="1" applyAlignment="1">
      <alignment horizontal="center" vertical="center"/>
    </xf>
    <xf numFmtId="165" fontId="4" fillId="0" borderId="1" xfId="2" applyFont="1" applyFill="1" applyBorder="1" applyAlignment="1" applyProtection="1">
      <alignment horizontal="right" vertical="center"/>
    </xf>
    <xf numFmtId="165" fontId="4" fillId="0" borderId="9" xfId="2" applyFont="1" applyFill="1" applyBorder="1" applyAlignment="1" applyProtection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center"/>
    </xf>
    <xf numFmtId="165" fontId="5" fillId="0" borderId="9" xfId="2" applyFont="1" applyFill="1" applyBorder="1" applyAlignment="1" applyProtection="1">
      <alignment horizontal="center" vertical="center"/>
    </xf>
    <xf numFmtId="0" fontId="5" fillId="0" borderId="11" xfId="4" applyFont="1" applyFill="1" applyBorder="1" applyAlignment="1" applyProtection="1">
      <alignment horizontal="center" vertical="center"/>
    </xf>
    <xf numFmtId="0" fontId="5" fillId="0" borderId="1" xfId="4" applyFont="1" applyFill="1" applyBorder="1" applyAlignment="1" applyProtection="1">
      <alignment horizontal="center" vertical="center"/>
    </xf>
    <xf numFmtId="0" fontId="5" fillId="0" borderId="1" xfId="4" applyFont="1" applyFill="1" applyBorder="1" applyAlignment="1" applyProtection="1">
      <alignment wrapText="1"/>
    </xf>
    <xf numFmtId="165" fontId="4" fillId="0" borderId="1" xfId="2" applyFont="1" applyFill="1" applyBorder="1" applyAlignment="1" applyProtection="1">
      <alignment horizontal="center" vertical="center"/>
    </xf>
    <xf numFmtId="0" fontId="4" fillId="0" borderId="9" xfId="4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vertical="center" wrapText="1"/>
    </xf>
    <xf numFmtId="0" fontId="0" fillId="0" borderId="11" xfId="0" applyFont="1" applyFill="1" applyBorder="1"/>
    <xf numFmtId="0" fontId="0" fillId="0" borderId="1" xfId="0" applyFont="1" applyFill="1" applyBorder="1"/>
    <xf numFmtId="165" fontId="5" fillId="0" borderId="1" xfId="2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vertical="center" wrapText="1"/>
    </xf>
    <xf numFmtId="165" fontId="5" fillId="0" borderId="11" xfId="2" applyFont="1" applyFill="1" applyBorder="1" applyAlignment="1" applyProtection="1">
      <alignment horizontal="right" vertical="center"/>
    </xf>
    <xf numFmtId="165" fontId="5" fillId="0" borderId="1" xfId="2" applyFont="1" applyFill="1" applyBorder="1" applyAlignment="1" applyProtection="1">
      <alignment horizontal="right" vertical="center"/>
    </xf>
    <xf numFmtId="0" fontId="4" fillId="0" borderId="11" xfId="4" applyFont="1" applyFill="1" applyBorder="1" applyAlignment="1" applyProtection="1">
      <alignment horizontal="center" vertical="center"/>
    </xf>
    <xf numFmtId="0" fontId="1" fillId="0" borderId="7" xfId="0" applyFont="1" applyFill="1" applyBorder="1"/>
    <xf numFmtId="0" fontId="1" fillId="0" borderId="8" xfId="0" applyFont="1" applyFill="1" applyBorder="1"/>
    <xf numFmtId="0" fontId="1" fillId="0" borderId="15" xfId="0" applyFont="1" applyFill="1" applyBorder="1"/>
    <xf numFmtId="0" fontId="1" fillId="0" borderId="3" xfId="0" applyFont="1" applyFill="1" applyBorder="1"/>
    <xf numFmtId="0" fontId="1" fillId="0" borderId="0" xfId="0" applyFont="1" applyFill="1" applyBorder="1"/>
    <xf numFmtId="0" fontId="1" fillId="0" borderId="6" xfId="0" applyFont="1" applyFill="1" applyBorder="1"/>
    <xf numFmtId="0" fontId="1" fillId="0" borderId="10" xfId="0" applyFont="1" applyFill="1" applyBorder="1"/>
    <xf numFmtId="0" fontId="1" fillId="0" borderId="4" xfId="0" applyFont="1" applyFill="1" applyBorder="1"/>
    <xf numFmtId="0" fontId="1" fillId="0" borderId="16" xfId="0" applyFont="1" applyFill="1" applyBorder="1"/>
    <xf numFmtId="0" fontId="5" fillId="0" borderId="1" xfId="4" applyFont="1" applyFill="1" applyBorder="1" applyAlignment="1" applyProtection="1">
      <alignment horizontal="center" wrapText="1"/>
    </xf>
    <xf numFmtId="164" fontId="5" fillId="0" borderId="1" xfId="1" applyFont="1" applyFill="1" applyBorder="1" applyAlignment="1">
      <alignment horizontal="center" vertical="center"/>
    </xf>
    <xf numFmtId="165" fontId="6" fillId="0" borderId="1" xfId="2" applyFont="1" applyFill="1" applyBorder="1" applyAlignment="1" applyProtection="1">
      <alignment horizontal="center" vertical="center"/>
    </xf>
    <xf numFmtId="0" fontId="5" fillId="0" borderId="9" xfId="4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0" fontId="5" fillId="0" borderId="1" xfId="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/>
    </xf>
    <xf numFmtId="165" fontId="5" fillId="0" borderId="9" xfId="2" applyNumberFormat="1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10" fillId="0" borderId="5" xfId="0" applyFont="1" applyBorder="1" applyAlignment="1">
      <alignment horizontal="left"/>
    </xf>
    <xf numFmtId="165" fontId="5" fillId="0" borderId="11" xfId="2" applyFont="1" applyFill="1" applyBorder="1" applyAlignment="1" applyProtection="1">
      <alignment horizontal="right" vertical="center"/>
    </xf>
    <xf numFmtId="165" fontId="5" fillId="0" borderId="1" xfId="2" applyFont="1" applyFill="1" applyBorder="1" applyAlignment="1" applyProtection="1">
      <alignment horizontal="right" vertical="center"/>
    </xf>
    <xf numFmtId="165" fontId="5" fillId="0" borderId="19" xfId="2" applyFont="1" applyFill="1" applyBorder="1" applyAlignment="1" applyProtection="1">
      <alignment horizontal="right" vertical="center"/>
    </xf>
    <xf numFmtId="165" fontId="5" fillId="0" borderId="20" xfId="2" applyFont="1" applyFill="1" applyBorder="1" applyAlignment="1" applyProtection="1">
      <alignment horizontal="right" vertical="center"/>
    </xf>
    <xf numFmtId="165" fontId="5" fillId="0" borderId="21" xfId="2" applyFont="1" applyFill="1" applyBorder="1" applyAlignment="1" applyProtection="1">
      <alignment horizontal="right" vertical="center"/>
    </xf>
    <xf numFmtId="0" fontId="10" fillId="0" borderId="19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10" fillId="0" borderId="22" xfId="0" applyFont="1" applyBorder="1" applyAlignment="1">
      <alignment horizontal="left"/>
    </xf>
  </cellXfs>
  <cellStyles count="5"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979714</xdr:colOff>
      <xdr:row>42</xdr:row>
      <xdr:rowOff>54428</xdr:rowOff>
    </xdr:from>
    <xdr:to>
      <xdr:col>6</xdr:col>
      <xdr:colOff>54428</xdr:colOff>
      <xdr:row>44</xdr:row>
      <xdr:rowOff>204106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714" y="8450035"/>
          <a:ext cx="9715500" cy="639536"/>
        </a:xfrm>
        <a:prstGeom prst="rect">
          <a:avLst/>
        </a:prstGeom>
      </xdr:spPr>
    </xdr:pic>
    <xdr:clientData/>
  </xdr:twoCellAnchor>
  <xdr:twoCellAnchor editAs="oneCell">
    <xdr:from>
      <xdr:col>0</xdr:col>
      <xdr:colOff>1215117</xdr:colOff>
      <xdr:row>0</xdr:row>
      <xdr:rowOff>68835</xdr:rowOff>
    </xdr:from>
    <xdr:to>
      <xdr:col>6</xdr:col>
      <xdr:colOff>299356</xdr:colOff>
      <xdr:row>2</xdr:row>
      <xdr:rowOff>136871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5117" y="68835"/>
          <a:ext cx="9741033" cy="6395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2"/>
  <sheetViews>
    <sheetView tabSelected="1" view="pageBreakPreview" topLeftCell="A56" zoomScaleNormal="115" zoomScaleSheetLayoutView="100" workbookViewId="0">
      <selection activeCell="B66" sqref="B66"/>
    </sheetView>
  </sheetViews>
  <sheetFormatPr defaultRowHeight="12.75"/>
  <cols>
    <col min="1" max="1" width="21.140625" customWidth="1"/>
    <col min="2" max="2" width="9" customWidth="1"/>
    <col min="3" max="3" width="94.28515625" customWidth="1"/>
    <col min="4" max="4" width="6.140625" customWidth="1"/>
    <col min="5" max="5" width="15.5703125" customWidth="1"/>
    <col min="6" max="6" width="13.42578125" customWidth="1"/>
    <col min="7" max="7" width="12.5703125" bestFit="1" customWidth="1"/>
    <col min="8" max="996" width="8.42578125"/>
  </cols>
  <sheetData>
    <row r="1" spans="1:7" ht="30" customHeight="1" thickTop="1">
      <c r="A1" s="25"/>
      <c r="B1" s="26"/>
      <c r="C1" s="26"/>
      <c r="D1" s="26"/>
      <c r="E1" s="26"/>
      <c r="F1" s="26"/>
      <c r="G1" s="35"/>
    </row>
    <row r="2" spans="1:7" ht="15">
      <c r="A2" s="27"/>
      <c r="B2" s="16"/>
      <c r="C2" s="16"/>
      <c r="D2" s="16"/>
      <c r="E2" s="16"/>
      <c r="F2" s="16"/>
      <c r="G2" s="36"/>
    </row>
    <row r="3" spans="1:7" ht="18" customHeight="1">
      <c r="A3" s="28"/>
      <c r="B3" s="24"/>
      <c r="C3" s="24"/>
      <c r="D3" s="24"/>
      <c r="E3" s="24"/>
      <c r="F3" s="24"/>
      <c r="G3" s="37"/>
    </row>
    <row r="4" spans="1:7" ht="20.25">
      <c r="A4" s="94" t="s">
        <v>0</v>
      </c>
      <c r="B4" s="95"/>
      <c r="C4" s="95"/>
      <c r="D4" s="95"/>
      <c r="E4" s="95"/>
      <c r="F4" s="95"/>
      <c r="G4" s="96"/>
    </row>
    <row r="5" spans="1:7" ht="18.75">
      <c r="A5" s="97" t="s">
        <v>86</v>
      </c>
      <c r="B5" s="97"/>
      <c r="C5" s="97"/>
      <c r="D5" s="97"/>
      <c r="E5" s="97"/>
      <c r="F5" s="97"/>
      <c r="G5" s="97"/>
    </row>
    <row r="6" spans="1:7" ht="18.75">
      <c r="A6" s="97" t="s">
        <v>111</v>
      </c>
      <c r="B6" s="97"/>
      <c r="C6" s="97"/>
      <c r="D6" s="97"/>
      <c r="E6" s="97"/>
      <c r="F6" s="97"/>
      <c r="G6" s="97"/>
    </row>
    <row r="7" spans="1:7" ht="18.75">
      <c r="A7" s="97" t="s">
        <v>112</v>
      </c>
      <c r="B7" s="97"/>
      <c r="C7" s="97"/>
      <c r="D7" s="97"/>
      <c r="E7" s="97"/>
      <c r="F7" s="97"/>
      <c r="G7" s="97"/>
    </row>
    <row r="8" spans="1:7" ht="18.75">
      <c r="A8" s="97" t="s">
        <v>87</v>
      </c>
      <c r="B8" s="97"/>
      <c r="C8" s="97"/>
      <c r="D8" s="97"/>
      <c r="E8" s="97"/>
      <c r="F8" s="97"/>
      <c r="G8" s="97"/>
    </row>
    <row r="9" spans="1:7" ht="15" customHeight="1">
      <c r="A9" s="29" t="s">
        <v>1</v>
      </c>
      <c r="B9" s="17" t="s">
        <v>2</v>
      </c>
      <c r="C9" s="18" t="s">
        <v>3</v>
      </c>
      <c r="D9" s="17" t="s">
        <v>4</v>
      </c>
      <c r="E9" s="19" t="s">
        <v>5</v>
      </c>
      <c r="F9" s="20" t="s">
        <v>6</v>
      </c>
      <c r="G9" s="30" t="s">
        <v>7</v>
      </c>
    </row>
    <row r="10" spans="1:7" ht="15" customHeight="1">
      <c r="A10" s="31"/>
      <c r="B10" s="4">
        <v>1</v>
      </c>
      <c r="C10" s="5" t="s">
        <v>8</v>
      </c>
      <c r="D10" s="6"/>
      <c r="E10" s="7"/>
      <c r="F10" s="8"/>
      <c r="G10" s="38"/>
    </row>
    <row r="11" spans="1:7">
      <c r="A11" s="46" t="s">
        <v>9</v>
      </c>
      <c r="B11" s="47" t="s">
        <v>10</v>
      </c>
      <c r="C11" s="48" t="s">
        <v>11</v>
      </c>
      <c r="D11" s="47" t="s">
        <v>12</v>
      </c>
      <c r="E11" s="49">
        <v>22.75</v>
      </c>
      <c r="F11" s="60">
        <v>7.71</v>
      </c>
      <c r="G11" s="51">
        <f>ROUND(E11*F11,2)</f>
        <v>175.4</v>
      </c>
    </row>
    <row r="12" spans="1:7">
      <c r="A12" s="46" t="s">
        <v>13</v>
      </c>
      <c r="B12" s="47" t="s">
        <v>14</v>
      </c>
      <c r="C12" s="48" t="s">
        <v>15</v>
      </c>
      <c r="D12" s="47" t="s">
        <v>16</v>
      </c>
      <c r="E12" s="49">
        <v>36.6</v>
      </c>
      <c r="F12" s="60">
        <v>1.93</v>
      </c>
      <c r="G12" s="51">
        <f>ROUND(E12*F12,2)</f>
        <v>70.64</v>
      </c>
    </row>
    <row r="13" spans="1:7">
      <c r="A13" s="46" t="s">
        <v>17</v>
      </c>
      <c r="B13" s="47" t="s">
        <v>18</v>
      </c>
      <c r="C13" s="48" t="s">
        <v>19</v>
      </c>
      <c r="D13" s="47" t="s">
        <v>20</v>
      </c>
      <c r="E13" s="52">
        <v>1.1399999999999999</v>
      </c>
      <c r="F13" s="60">
        <v>141.35</v>
      </c>
      <c r="G13" s="51">
        <f>ROUND(E13*F13,2)</f>
        <v>161.13999999999999</v>
      </c>
    </row>
    <row r="14" spans="1:7">
      <c r="A14" s="46" t="s">
        <v>17</v>
      </c>
      <c r="B14" s="53" t="s">
        <v>21</v>
      </c>
      <c r="C14" s="54" t="s">
        <v>22</v>
      </c>
      <c r="D14" s="55" t="s">
        <v>20</v>
      </c>
      <c r="E14" s="55">
        <v>2.44</v>
      </c>
      <c r="F14" s="60">
        <v>141.35</v>
      </c>
      <c r="G14" s="51">
        <f>ROUND(E14*F14,2)</f>
        <v>344.89</v>
      </c>
    </row>
    <row r="15" spans="1:7" ht="15" customHeight="1">
      <c r="A15" s="98" t="s">
        <v>23</v>
      </c>
      <c r="B15" s="99"/>
      <c r="C15" s="99"/>
      <c r="D15" s="99"/>
      <c r="E15" s="99"/>
      <c r="F15" s="99"/>
      <c r="G15" s="56">
        <f>SUM(G11:G14)</f>
        <v>752.06999999999994</v>
      </c>
    </row>
    <row r="16" spans="1:7" ht="15" customHeight="1">
      <c r="A16" s="57"/>
      <c r="B16" s="58">
        <v>2</v>
      </c>
      <c r="C16" s="59" t="s">
        <v>24</v>
      </c>
      <c r="D16" s="47"/>
      <c r="E16" s="49"/>
      <c r="F16" s="60"/>
      <c r="G16" s="61"/>
    </row>
    <row r="17" spans="1:7">
      <c r="A17" s="46" t="s">
        <v>85</v>
      </c>
      <c r="B17" s="47" t="s">
        <v>25</v>
      </c>
      <c r="C17" s="62" t="s">
        <v>26</v>
      </c>
      <c r="D17" s="47" t="s">
        <v>27</v>
      </c>
      <c r="E17" s="49">
        <v>7</v>
      </c>
      <c r="F17" s="60">
        <v>715</v>
      </c>
      <c r="G17" s="51">
        <f>ROUND(E17*F17,2)</f>
        <v>5005</v>
      </c>
    </row>
    <row r="18" spans="1:7" ht="15" customHeight="1">
      <c r="A18" s="98" t="s">
        <v>23</v>
      </c>
      <c r="B18" s="99"/>
      <c r="C18" s="99"/>
      <c r="D18" s="99"/>
      <c r="E18" s="99"/>
      <c r="F18" s="99"/>
      <c r="G18" s="56">
        <f>SUM(G17:G17)</f>
        <v>5005</v>
      </c>
    </row>
    <row r="19" spans="1:7" ht="15" customHeight="1">
      <c r="A19" s="57"/>
      <c r="B19" s="58">
        <v>3</v>
      </c>
      <c r="C19" s="59" t="s">
        <v>28</v>
      </c>
      <c r="D19" s="47"/>
      <c r="E19" s="49"/>
      <c r="F19" s="60"/>
      <c r="G19" s="51"/>
    </row>
    <row r="20" spans="1:7">
      <c r="A20" s="46" t="s">
        <v>29</v>
      </c>
      <c r="B20" s="47" t="s">
        <v>30</v>
      </c>
      <c r="C20" s="48" t="s">
        <v>31</v>
      </c>
      <c r="D20" s="47" t="s">
        <v>16</v>
      </c>
      <c r="E20" s="49">
        <v>15</v>
      </c>
      <c r="F20" s="50">
        <v>30.91</v>
      </c>
      <c r="G20" s="51">
        <f>ROUND(E20*F20,2)</f>
        <v>463.65</v>
      </c>
    </row>
    <row r="21" spans="1:7">
      <c r="A21" s="100" t="s">
        <v>23</v>
      </c>
      <c r="B21" s="101"/>
      <c r="C21" s="101"/>
      <c r="D21" s="101"/>
      <c r="E21" s="101"/>
      <c r="F21" s="102"/>
      <c r="G21" s="56">
        <f>SUM(G20:G20)</f>
        <v>463.65</v>
      </c>
    </row>
    <row r="22" spans="1:7">
      <c r="A22" s="63"/>
      <c r="B22" s="64"/>
      <c r="C22" s="59" t="s">
        <v>32</v>
      </c>
      <c r="D22" s="47"/>
      <c r="E22" s="49"/>
      <c r="F22" s="65"/>
      <c r="G22" s="56"/>
    </row>
    <row r="23" spans="1:7">
      <c r="A23" s="46" t="s">
        <v>33</v>
      </c>
      <c r="B23" s="53" t="s">
        <v>34</v>
      </c>
      <c r="C23" s="48" t="s">
        <v>35</v>
      </c>
      <c r="D23" s="47" t="s">
        <v>12</v>
      </c>
      <c r="E23" s="49">
        <v>1.5</v>
      </c>
      <c r="F23" s="60">
        <v>3.39</v>
      </c>
      <c r="G23" s="51">
        <f>ROUND(E23*F23,2)</f>
        <v>5.09</v>
      </c>
    </row>
    <row r="24" spans="1:7">
      <c r="A24" s="46" t="s">
        <v>36</v>
      </c>
      <c r="B24" s="53" t="s">
        <v>37</v>
      </c>
      <c r="C24" s="48" t="s">
        <v>38</v>
      </c>
      <c r="D24" s="47" t="s">
        <v>12</v>
      </c>
      <c r="E24" s="49">
        <v>1.5</v>
      </c>
      <c r="F24" s="60">
        <v>16.84</v>
      </c>
      <c r="G24" s="51">
        <f>ROUND(E24*F24,2)</f>
        <v>25.26</v>
      </c>
    </row>
    <row r="25" spans="1:7">
      <c r="A25" s="98" t="s">
        <v>23</v>
      </c>
      <c r="B25" s="99"/>
      <c r="C25" s="99"/>
      <c r="D25" s="99"/>
      <c r="E25" s="99"/>
      <c r="F25" s="99"/>
      <c r="G25" s="56">
        <f>SUM(G23:G24)</f>
        <v>30.35</v>
      </c>
    </row>
    <row r="26" spans="1:7" ht="15" customHeight="1">
      <c r="A26" s="57"/>
      <c r="B26" s="58">
        <v>5</v>
      </c>
      <c r="C26" s="59" t="s">
        <v>39</v>
      </c>
      <c r="D26" s="47"/>
      <c r="E26" s="49"/>
      <c r="F26" s="60"/>
      <c r="G26" s="51"/>
    </row>
    <row r="27" spans="1:7">
      <c r="A27" s="46" t="s">
        <v>40</v>
      </c>
      <c r="B27" s="53" t="s">
        <v>41</v>
      </c>
      <c r="C27" s="48" t="s">
        <v>42</v>
      </c>
      <c r="D27" s="47" t="s">
        <v>20</v>
      </c>
      <c r="E27" s="49">
        <v>1.1399999999999999</v>
      </c>
      <c r="F27" s="60">
        <v>20.03</v>
      </c>
      <c r="G27" s="51">
        <f t="shared" ref="G27:G32" si="0">ROUND(E27*F27,2)</f>
        <v>22.83</v>
      </c>
    </row>
    <row r="28" spans="1:7" ht="15" customHeight="1">
      <c r="A28" s="46" t="s">
        <v>43</v>
      </c>
      <c r="B28" s="60" t="s">
        <v>44</v>
      </c>
      <c r="C28" s="66" t="s">
        <v>45</v>
      </c>
      <c r="D28" s="60" t="s">
        <v>20</v>
      </c>
      <c r="E28" s="49">
        <v>0.46</v>
      </c>
      <c r="F28" s="50">
        <v>472.47</v>
      </c>
      <c r="G28" s="51">
        <f t="shared" si="0"/>
        <v>217.34</v>
      </c>
    </row>
    <row r="29" spans="1:7" ht="24">
      <c r="A29" s="46" t="s">
        <v>96</v>
      </c>
      <c r="B29" s="47" t="s">
        <v>46</v>
      </c>
      <c r="C29" s="67" t="s">
        <v>99</v>
      </c>
      <c r="D29" s="47" t="s">
        <v>12</v>
      </c>
      <c r="E29" s="49">
        <v>22.75</v>
      </c>
      <c r="F29" s="50">
        <v>35.54</v>
      </c>
      <c r="G29" s="51">
        <f t="shared" si="0"/>
        <v>808.54</v>
      </c>
    </row>
    <row r="30" spans="1:7" ht="15.75" customHeight="1">
      <c r="A30" s="46" t="s">
        <v>95</v>
      </c>
      <c r="B30" s="60" t="s">
        <v>47</v>
      </c>
      <c r="C30" s="48" t="s">
        <v>94</v>
      </c>
      <c r="D30" s="60" t="s">
        <v>16</v>
      </c>
      <c r="E30" s="49">
        <v>30.6</v>
      </c>
      <c r="F30" s="50">
        <v>11.15</v>
      </c>
      <c r="G30" s="51">
        <f t="shared" si="0"/>
        <v>341.19</v>
      </c>
    </row>
    <row r="31" spans="1:7" ht="15.75" customHeight="1">
      <c r="A31" s="46" t="s">
        <v>48</v>
      </c>
      <c r="B31" s="47" t="s">
        <v>49</v>
      </c>
      <c r="C31" s="48" t="s">
        <v>100</v>
      </c>
      <c r="D31" s="60"/>
      <c r="E31" s="49">
        <v>1.26</v>
      </c>
      <c r="F31" s="50">
        <v>523.70000000000005</v>
      </c>
      <c r="G31" s="51">
        <f t="shared" si="0"/>
        <v>659.86</v>
      </c>
    </row>
    <row r="32" spans="1:7">
      <c r="A32" s="46" t="s">
        <v>48</v>
      </c>
      <c r="B32" s="60" t="s">
        <v>101</v>
      </c>
      <c r="C32" s="48" t="s">
        <v>50</v>
      </c>
      <c r="D32" s="60" t="s">
        <v>20</v>
      </c>
      <c r="E32" s="49">
        <v>1.4</v>
      </c>
      <c r="F32" s="50">
        <v>523.70000000000005</v>
      </c>
      <c r="G32" s="51">
        <f t="shared" si="0"/>
        <v>733.18</v>
      </c>
    </row>
    <row r="33" spans="1:7">
      <c r="A33" s="98" t="s">
        <v>23</v>
      </c>
      <c r="B33" s="99"/>
      <c r="C33" s="99"/>
      <c r="D33" s="99"/>
      <c r="E33" s="99"/>
      <c r="F33" s="99"/>
      <c r="G33" s="56">
        <f>SUM(G27:G32)</f>
        <v>2782.94</v>
      </c>
    </row>
    <row r="34" spans="1:7" ht="15" customHeight="1">
      <c r="A34" s="68"/>
      <c r="B34" s="58">
        <v>6</v>
      </c>
      <c r="C34" s="59" t="s">
        <v>51</v>
      </c>
      <c r="D34" s="69"/>
      <c r="E34" s="69"/>
      <c r="F34" s="69"/>
      <c r="G34" s="56"/>
    </row>
    <row r="35" spans="1:7">
      <c r="A35" s="46" t="s">
        <v>52</v>
      </c>
      <c r="B35" s="53" t="s">
        <v>53</v>
      </c>
      <c r="C35" s="54" t="s">
        <v>104</v>
      </c>
      <c r="D35" s="55" t="s">
        <v>12</v>
      </c>
      <c r="E35" s="55">
        <v>5.95</v>
      </c>
      <c r="F35" s="60">
        <v>19.95</v>
      </c>
      <c r="G35" s="51">
        <f t="shared" ref="G35:G41" si="1">ROUND(E35*F35,2)</f>
        <v>118.7</v>
      </c>
    </row>
    <row r="36" spans="1:7">
      <c r="A36" s="46" t="s">
        <v>52</v>
      </c>
      <c r="B36" s="53" t="s">
        <v>102</v>
      </c>
      <c r="C36" s="54" t="s">
        <v>105</v>
      </c>
      <c r="D36" s="55" t="s">
        <v>12</v>
      </c>
      <c r="E36" s="55">
        <v>15.58</v>
      </c>
      <c r="F36" s="60">
        <v>19.95</v>
      </c>
      <c r="G36" s="51">
        <f t="shared" si="1"/>
        <v>310.82</v>
      </c>
    </row>
    <row r="37" spans="1:7">
      <c r="A37" s="46" t="s">
        <v>97</v>
      </c>
      <c r="B37" s="47" t="s">
        <v>54</v>
      </c>
      <c r="C37" s="48" t="s">
        <v>55</v>
      </c>
      <c r="D37" s="47" t="s">
        <v>56</v>
      </c>
      <c r="E37" s="49">
        <v>0.5</v>
      </c>
      <c r="F37" s="60">
        <v>52.97</v>
      </c>
      <c r="G37" s="51">
        <f t="shared" si="1"/>
        <v>26.49</v>
      </c>
    </row>
    <row r="38" spans="1:7">
      <c r="A38" s="70" t="s">
        <v>57</v>
      </c>
      <c r="B38" s="53" t="s">
        <v>58</v>
      </c>
      <c r="C38" s="48" t="s">
        <v>59</v>
      </c>
      <c r="D38" s="47" t="s">
        <v>60</v>
      </c>
      <c r="E38" s="49">
        <v>2</v>
      </c>
      <c r="F38" s="60">
        <v>27.06</v>
      </c>
      <c r="G38" s="51">
        <f t="shared" si="1"/>
        <v>54.12</v>
      </c>
    </row>
    <row r="39" spans="1:7">
      <c r="A39" s="70" t="s">
        <v>61</v>
      </c>
      <c r="B39" s="53" t="s">
        <v>62</v>
      </c>
      <c r="C39" s="48" t="s">
        <v>63</v>
      </c>
      <c r="D39" s="47" t="s">
        <v>60</v>
      </c>
      <c r="E39" s="49">
        <v>2</v>
      </c>
      <c r="F39" s="60">
        <v>21.46</v>
      </c>
      <c r="G39" s="51">
        <f t="shared" si="1"/>
        <v>42.92</v>
      </c>
    </row>
    <row r="40" spans="1:7">
      <c r="A40" s="46" t="s">
        <v>64</v>
      </c>
      <c r="B40" s="53" t="s">
        <v>65</v>
      </c>
      <c r="C40" s="48" t="s">
        <v>106</v>
      </c>
      <c r="D40" s="55" t="s">
        <v>12</v>
      </c>
      <c r="E40" s="49">
        <v>5.95</v>
      </c>
      <c r="F40" s="60">
        <v>28.49</v>
      </c>
      <c r="G40" s="51">
        <f t="shared" si="1"/>
        <v>169.52</v>
      </c>
    </row>
    <row r="41" spans="1:7" ht="13.5" customHeight="1">
      <c r="A41" s="46" t="s">
        <v>64</v>
      </c>
      <c r="B41" s="53" t="s">
        <v>103</v>
      </c>
      <c r="C41" s="62" t="s">
        <v>107</v>
      </c>
      <c r="D41" s="47" t="s">
        <v>12</v>
      </c>
      <c r="E41" s="49">
        <v>15.58</v>
      </c>
      <c r="F41" s="60">
        <v>28.49</v>
      </c>
      <c r="G41" s="51">
        <f t="shared" si="1"/>
        <v>443.87</v>
      </c>
    </row>
    <row r="42" spans="1:7" ht="13.5" thickBot="1">
      <c r="A42" s="98" t="s">
        <v>23</v>
      </c>
      <c r="B42" s="99"/>
      <c r="C42" s="99"/>
      <c r="D42" s="99"/>
      <c r="E42" s="99"/>
      <c r="F42" s="99"/>
      <c r="G42" s="56">
        <f>SUM(G35:G41)</f>
        <v>1166.44</v>
      </c>
    </row>
    <row r="43" spans="1:7" ht="19.5" customHeight="1" thickTop="1">
      <c r="A43" s="71"/>
      <c r="B43" s="72"/>
      <c r="C43" s="72"/>
      <c r="D43" s="72"/>
      <c r="E43" s="72"/>
      <c r="F43" s="72"/>
      <c r="G43" s="73"/>
    </row>
    <row r="44" spans="1:7" ht="19.5" customHeight="1">
      <c r="A44" s="74"/>
      <c r="B44" s="75"/>
      <c r="C44" s="75"/>
      <c r="D44" s="75"/>
      <c r="E44" s="75"/>
      <c r="F44" s="75"/>
      <c r="G44" s="76"/>
    </row>
    <row r="45" spans="1:7" ht="19.5" customHeight="1">
      <c r="A45" s="77"/>
      <c r="B45" s="78"/>
      <c r="C45" s="78"/>
      <c r="D45" s="78"/>
      <c r="E45" s="78"/>
      <c r="F45" s="78"/>
      <c r="G45" s="79"/>
    </row>
    <row r="46" spans="1:7" ht="20.25">
      <c r="A46" s="94" t="s">
        <v>0</v>
      </c>
      <c r="B46" s="95"/>
      <c r="C46" s="95"/>
      <c r="D46" s="95"/>
      <c r="E46" s="95"/>
      <c r="F46" s="95"/>
      <c r="G46" s="96"/>
    </row>
    <row r="47" spans="1:7" ht="18.75">
      <c r="A47" s="103" t="s">
        <v>86</v>
      </c>
      <c r="B47" s="104"/>
      <c r="C47" s="104"/>
      <c r="D47" s="104"/>
      <c r="E47" s="104"/>
      <c r="F47" s="104"/>
      <c r="G47" s="105"/>
    </row>
    <row r="48" spans="1:7" ht="18.75">
      <c r="A48" s="97" t="s">
        <v>111</v>
      </c>
      <c r="B48" s="97"/>
      <c r="C48" s="97"/>
      <c r="D48" s="97"/>
      <c r="E48" s="97"/>
      <c r="F48" s="97"/>
      <c r="G48" s="97"/>
    </row>
    <row r="49" spans="1:7" ht="18.75">
      <c r="A49" s="97" t="s">
        <v>112</v>
      </c>
      <c r="B49" s="97"/>
      <c r="C49" s="97"/>
      <c r="D49" s="97"/>
      <c r="E49" s="97"/>
      <c r="F49" s="97"/>
      <c r="G49" s="97"/>
    </row>
    <row r="50" spans="1:7" ht="18.75">
      <c r="A50" s="103" t="s">
        <v>87</v>
      </c>
      <c r="B50" s="104"/>
      <c r="C50" s="104"/>
      <c r="D50" s="104"/>
      <c r="E50" s="104"/>
      <c r="F50" s="104"/>
      <c r="G50" s="105"/>
    </row>
    <row r="51" spans="1:7">
      <c r="A51" s="57" t="s">
        <v>1</v>
      </c>
      <c r="B51" s="58" t="s">
        <v>2</v>
      </c>
      <c r="C51" s="80" t="s">
        <v>3</v>
      </c>
      <c r="D51" s="58" t="s">
        <v>4</v>
      </c>
      <c r="E51" s="81" t="s">
        <v>5</v>
      </c>
      <c r="F51" s="82" t="s">
        <v>6</v>
      </c>
      <c r="G51" s="83" t="s">
        <v>7</v>
      </c>
    </row>
    <row r="52" spans="1:7">
      <c r="A52" s="70"/>
      <c r="B52" s="58">
        <v>7</v>
      </c>
      <c r="C52" s="59" t="s">
        <v>66</v>
      </c>
      <c r="D52" s="47"/>
      <c r="E52" s="49"/>
      <c r="F52" s="60"/>
      <c r="G52" s="61"/>
    </row>
    <row r="53" spans="1:7">
      <c r="A53" s="46" t="s">
        <v>67</v>
      </c>
      <c r="B53" s="53" t="s">
        <v>68</v>
      </c>
      <c r="C53" s="48" t="s">
        <v>69</v>
      </c>
      <c r="D53" s="47" t="s">
        <v>12</v>
      </c>
      <c r="E53" s="49">
        <v>1.5</v>
      </c>
      <c r="F53" s="60">
        <v>8.86</v>
      </c>
      <c r="G53" s="51">
        <f>ROUND(E53*F53,2)</f>
        <v>13.29</v>
      </c>
    </row>
    <row r="54" spans="1:7">
      <c r="A54" s="46" t="s">
        <v>89</v>
      </c>
      <c r="B54" s="53" t="s">
        <v>70</v>
      </c>
      <c r="C54" s="67" t="s">
        <v>88</v>
      </c>
      <c r="D54" s="47" t="s">
        <v>12</v>
      </c>
      <c r="E54" s="49">
        <v>157.93</v>
      </c>
      <c r="F54" s="60">
        <v>10.07</v>
      </c>
      <c r="G54" s="51">
        <f>ROUND(E54*F54,2)</f>
        <v>1590.36</v>
      </c>
    </row>
    <row r="55" spans="1:7">
      <c r="A55" s="46" t="s">
        <v>110</v>
      </c>
      <c r="B55" s="53" t="s">
        <v>108</v>
      </c>
      <c r="C55" s="67" t="s">
        <v>109</v>
      </c>
      <c r="D55" s="84" t="s">
        <v>12</v>
      </c>
      <c r="E55" s="84">
        <v>91.09</v>
      </c>
      <c r="F55" s="60">
        <v>26.81</v>
      </c>
      <c r="G55" s="51">
        <f>ROUND(E55*F55,2)</f>
        <v>2442.12</v>
      </c>
    </row>
    <row r="56" spans="1:7">
      <c r="A56" s="98" t="s">
        <v>23</v>
      </c>
      <c r="B56" s="99"/>
      <c r="C56" s="99"/>
      <c r="D56" s="99"/>
      <c r="E56" s="99"/>
      <c r="F56" s="99"/>
      <c r="G56" s="56">
        <f>SUM(G53:G55)</f>
        <v>4045.7699999999995</v>
      </c>
    </row>
    <row r="57" spans="1:7" ht="15" customHeight="1">
      <c r="A57" s="70"/>
      <c r="B57" s="58">
        <v>8</v>
      </c>
      <c r="C57" s="59" t="s">
        <v>71</v>
      </c>
      <c r="D57" s="47"/>
      <c r="E57" s="49"/>
      <c r="F57" s="65"/>
      <c r="G57" s="56"/>
    </row>
    <row r="58" spans="1:7">
      <c r="A58" s="46" t="s">
        <v>72</v>
      </c>
      <c r="B58" s="53" t="s">
        <v>73</v>
      </c>
      <c r="C58" s="62" t="s">
        <v>74</v>
      </c>
      <c r="D58" s="47" t="s">
        <v>20</v>
      </c>
      <c r="E58" s="49">
        <v>2.93</v>
      </c>
      <c r="F58" s="60">
        <v>85.64</v>
      </c>
      <c r="G58" s="51">
        <f>ROUND(E58*F58,2)</f>
        <v>250.93</v>
      </c>
    </row>
    <row r="59" spans="1:7">
      <c r="A59" s="46" t="s">
        <v>113</v>
      </c>
      <c r="B59" s="53" t="s">
        <v>75</v>
      </c>
      <c r="C59" s="62" t="s">
        <v>76</v>
      </c>
      <c r="D59" s="47" t="s">
        <v>12</v>
      </c>
      <c r="E59" s="49">
        <v>73.5</v>
      </c>
      <c r="F59" s="60">
        <v>2.93</v>
      </c>
      <c r="G59" s="51">
        <f>ROUND(E59*F59,2)</f>
        <v>215.36</v>
      </c>
    </row>
    <row r="60" spans="1:7">
      <c r="A60" s="98" t="s">
        <v>23</v>
      </c>
      <c r="B60" s="99"/>
      <c r="C60" s="99"/>
      <c r="D60" s="99"/>
      <c r="E60" s="99"/>
      <c r="F60" s="99"/>
      <c r="G60" s="56">
        <f>SUM(G58:G59)</f>
        <v>466.29</v>
      </c>
    </row>
    <row r="61" spans="1:7">
      <c r="A61" s="70"/>
      <c r="B61" s="47"/>
      <c r="C61" s="59"/>
      <c r="D61" s="47"/>
      <c r="E61" s="49"/>
      <c r="F61" s="65" t="s">
        <v>77</v>
      </c>
      <c r="G61" s="93">
        <f>ROUND(SUM(G10:G60)/2,2)</f>
        <v>14712.51</v>
      </c>
    </row>
    <row r="62" spans="1:7">
      <c r="A62" s="70"/>
      <c r="B62" s="47"/>
      <c r="C62" s="59"/>
      <c r="D62" s="58"/>
      <c r="E62" s="58" t="s">
        <v>78</v>
      </c>
      <c r="F62" s="85">
        <v>0.23</v>
      </c>
      <c r="G62" s="93">
        <f>ROUND(F62*G61,2)</f>
        <v>3383.88</v>
      </c>
    </row>
    <row r="63" spans="1:7">
      <c r="A63" s="70"/>
      <c r="B63" s="47"/>
      <c r="C63" s="59"/>
      <c r="D63" s="47"/>
      <c r="E63" s="49"/>
      <c r="F63" s="82" t="s">
        <v>79</v>
      </c>
      <c r="G63" s="56">
        <f>G61+G62</f>
        <v>18096.39</v>
      </c>
    </row>
    <row r="64" spans="1:7">
      <c r="A64" s="63"/>
      <c r="B64" s="64"/>
      <c r="C64" s="86" t="s">
        <v>114</v>
      </c>
      <c r="D64" s="87"/>
      <c r="E64" s="88"/>
      <c r="F64" s="88"/>
      <c r="G64" s="89"/>
    </row>
    <row r="65" spans="1:7">
      <c r="A65" s="63"/>
      <c r="B65" s="90" t="s">
        <v>116</v>
      </c>
      <c r="C65" s="91"/>
      <c r="D65" s="92"/>
      <c r="E65" s="92"/>
      <c r="F65" s="92"/>
      <c r="G65" s="89"/>
    </row>
    <row r="66" spans="1:7">
      <c r="A66" s="32"/>
      <c r="B66" s="9"/>
      <c r="C66" s="21"/>
      <c r="D66" s="22"/>
      <c r="E66" s="22"/>
      <c r="F66" s="22"/>
      <c r="G66" s="39"/>
    </row>
    <row r="67" spans="1:7">
      <c r="A67" s="45"/>
      <c r="B67" s="2"/>
      <c r="C67" s="12" t="s">
        <v>115</v>
      </c>
      <c r="D67" s="1"/>
      <c r="E67" s="1"/>
      <c r="F67" s="1"/>
      <c r="G67" s="40"/>
    </row>
    <row r="68" spans="1:7">
      <c r="A68" s="23"/>
      <c r="B68" s="2"/>
      <c r="C68" s="12"/>
      <c r="D68" s="1"/>
      <c r="E68" s="1"/>
      <c r="F68" s="1"/>
      <c r="G68" s="40"/>
    </row>
    <row r="69" spans="1:7">
      <c r="A69" s="23"/>
      <c r="B69" s="2"/>
      <c r="C69" s="12"/>
      <c r="D69" s="1"/>
      <c r="E69" s="1"/>
      <c r="F69" s="1"/>
      <c r="G69" s="40"/>
    </row>
    <row r="70" spans="1:7">
      <c r="A70" s="23"/>
      <c r="B70" s="2"/>
      <c r="C70" s="12"/>
      <c r="D70" s="1"/>
      <c r="E70" s="1"/>
      <c r="F70" s="1"/>
      <c r="G70" s="40"/>
    </row>
    <row r="71" spans="1:7">
      <c r="A71" s="23"/>
      <c r="B71" s="13" t="s">
        <v>80</v>
      </c>
      <c r="C71" s="12"/>
      <c r="D71" s="2"/>
      <c r="E71" s="2"/>
      <c r="F71" s="14" t="s">
        <v>90</v>
      </c>
      <c r="G71" s="42"/>
    </row>
    <row r="72" spans="1:7">
      <c r="A72" s="23"/>
      <c r="B72" s="15" t="s">
        <v>81</v>
      </c>
      <c r="C72" s="11"/>
      <c r="D72" s="2"/>
      <c r="E72" s="1"/>
      <c r="F72" s="12" t="s">
        <v>82</v>
      </c>
      <c r="G72" s="40"/>
    </row>
    <row r="73" spans="1:7">
      <c r="A73" s="23"/>
      <c r="B73" s="13" t="s">
        <v>83</v>
      </c>
      <c r="C73" s="2"/>
      <c r="E73" s="2"/>
      <c r="F73" s="14" t="s">
        <v>84</v>
      </c>
      <c r="G73" s="40"/>
    </row>
    <row r="74" spans="1:7">
      <c r="A74" s="23"/>
      <c r="B74" s="15"/>
      <c r="C74" s="2"/>
      <c r="D74" s="2"/>
      <c r="E74" s="1"/>
      <c r="F74" s="12"/>
      <c r="G74" s="40"/>
    </row>
    <row r="75" spans="1:7">
      <c r="A75" s="23"/>
      <c r="B75" s="13"/>
      <c r="C75" s="2"/>
      <c r="D75" s="10"/>
      <c r="E75" s="2"/>
      <c r="F75" s="1" t="s">
        <v>91</v>
      </c>
      <c r="G75" s="40"/>
    </row>
    <row r="76" spans="1:7">
      <c r="A76" s="23"/>
      <c r="B76" s="2"/>
      <c r="C76" s="11"/>
      <c r="D76" s="1"/>
      <c r="E76" s="1"/>
      <c r="F76" s="1"/>
      <c r="G76" s="40"/>
    </row>
    <row r="77" spans="1:7">
      <c r="A77" s="23"/>
      <c r="B77" s="2"/>
      <c r="C77" s="11"/>
      <c r="D77" s="1"/>
      <c r="E77" s="1"/>
      <c r="F77" s="1"/>
      <c r="G77" s="40"/>
    </row>
    <row r="78" spans="1:7">
      <c r="A78" s="23"/>
      <c r="B78" s="2"/>
      <c r="C78" s="43" t="s">
        <v>93</v>
      </c>
      <c r="D78" s="2"/>
      <c r="E78" s="1"/>
      <c r="F78" s="1"/>
      <c r="G78" s="40"/>
    </row>
    <row r="79" spans="1:7">
      <c r="A79" s="23"/>
      <c r="B79" s="2"/>
      <c r="C79" s="44" t="s">
        <v>98</v>
      </c>
      <c r="D79" s="12"/>
      <c r="E79" s="1"/>
      <c r="F79" s="1"/>
      <c r="G79" s="40"/>
    </row>
    <row r="80" spans="1:7">
      <c r="A80" s="23"/>
      <c r="B80" s="2"/>
      <c r="C80" s="43" t="s">
        <v>92</v>
      </c>
      <c r="D80" s="1"/>
      <c r="E80" s="1"/>
      <c r="F80" s="1"/>
      <c r="G80" s="40"/>
    </row>
    <row r="81" spans="1:7" ht="13.5" thickBot="1">
      <c r="A81" s="33"/>
      <c r="B81" s="34"/>
      <c r="C81" s="34"/>
      <c r="D81" s="34"/>
      <c r="E81" s="34"/>
      <c r="F81" s="34"/>
      <c r="G81" s="41"/>
    </row>
    <row r="82" spans="1:7" ht="13.5" thickTop="1">
      <c r="A82" s="3"/>
      <c r="B82" s="3"/>
      <c r="C82" s="3"/>
      <c r="D82" s="3"/>
      <c r="E82" s="3"/>
      <c r="F82" s="3"/>
      <c r="G82" s="3"/>
    </row>
  </sheetData>
  <mergeCells count="18">
    <mergeCell ref="A42:F42"/>
    <mergeCell ref="A56:F56"/>
    <mergeCell ref="A60:F60"/>
    <mergeCell ref="A15:F15"/>
    <mergeCell ref="A18:F18"/>
    <mergeCell ref="A21:F21"/>
    <mergeCell ref="A25:F25"/>
    <mergeCell ref="A33:F33"/>
    <mergeCell ref="A46:G46"/>
    <mergeCell ref="A47:G47"/>
    <mergeCell ref="A48:G48"/>
    <mergeCell ref="A49:G49"/>
    <mergeCell ref="A50:G50"/>
    <mergeCell ref="A4:G4"/>
    <mergeCell ref="A5:G5"/>
    <mergeCell ref="A6:G6"/>
    <mergeCell ref="A7:G7"/>
    <mergeCell ref="A8:G8"/>
  </mergeCells>
  <phoneticPr fontId="7" type="noConversion"/>
  <printOptions horizontalCentered="1"/>
  <pageMargins left="0" right="0" top="0" bottom="0" header="0" footer="0"/>
  <pageSetup paperSize="9" scale="85" firstPageNumber="0" orientation="landscape" r:id="rId1"/>
  <rowBreaks count="1" manualBreakCount="1">
    <brk id="42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2.75"/>
  <cols>
    <col min="1" max="1025" width="8.42578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</vt:lpstr>
      <vt:lpstr>Plan3</vt:lpstr>
      <vt:lpstr>'Planilha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Fernando</cp:lastModifiedBy>
  <cp:revision>11</cp:revision>
  <cp:lastPrinted>2019-02-05T12:13:14Z</cp:lastPrinted>
  <dcterms:created xsi:type="dcterms:W3CDTF">2017-09-14T10:48:32Z</dcterms:created>
  <dcterms:modified xsi:type="dcterms:W3CDTF">2019-09-11T13:48:57Z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