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ngci\Desktop\CEI FATIMA NAKAD\"/>
    </mc:Choice>
  </mc:AlternateContent>
  <xr:revisionPtr revIDLastSave="0" documentId="13_ncr:1_{B35177B9-0E37-40E7-8C98-8558227F2C21}" xr6:coauthVersionLast="33" xr6:coauthVersionMax="33" xr10:uidLastSave="{00000000-0000-0000-0000-000000000000}"/>
  <bookViews>
    <workbookView xWindow="0" yWindow="0" windowWidth="23040" windowHeight="10428" xr2:uid="{00000000-000D-0000-FFFF-FFFF00000000}"/>
  </bookViews>
  <sheets>
    <sheet name="Planilha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3" i="1" l="1"/>
  <c r="I92" i="1" l="1"/>
  <c r="H91" i="1"/>
  <c r="I91" i="1" s="1"/>
  <c r="H92" i="1"/>
  <c r="H83" i="1"/>
  <c r="I83" i="1" s="1"/>
  <c r="H84" i="1"/>
  <c r="I84" i="1" s="1"/>
  <c r="H79" i="1"/>
  <c r="I79" i="1" s="1"/>
  <c r="H80" i="1"/>
  <c r="I80" i="1" s="1"/>
  <c r="H81" i="1"/>
  <c r="I81" i="1" s="1"/>
  <c r="H82" i="1"/>
  <c r="I82" i="1" s="1"/>
  <c r="H72" i="1"/>
  <c r="I72" i="1" s="1"/>
  <c r="H77" i="1"/>
  <c r="I77" i="1" s="1"/>
  <c r="H76" i="1"/>
  <c r="I76" i="1" s="1"/>
  <c r="H75" i="1"/>
  <c r="I75" i="1" s="1"/>
  <c r="H74" i="1"/>
  <c r="I74" i="1" s="1"/>
  <c r="H73" i="1"/>
  <c r="I73" i="1" s="1"/>
  <c r="H90" i="1"/>
  <c r="I90" i="1" s="1"/>
  <c r="H85" i="1"/>
  <c r="I85" i="1" s="1"/>
  <c r="H87" i="1"/>
  <c r="I87" i="1" s="1"/>
  <c r="H89" i="1"/>
  <c r="I89" i="1" s="1"/>
  <c r="H88" i="1"/>
  <c r="I88" i="1" s="1"/>
  <c r="H86" i="1"/>
  <c r="I86" i="1" s="1"/>
  <c r="H101" i="1" l="1"/>
  <c r="H102" i="1"/>
  <c r="I102" i="1" s="1"/>
  <c r="H103" i="1"/>
  <c r="I103" i="1" s="1"/>
  <c r="H104" i="1"/>
  <c r="I104" i="1" s="1"/>
  <c r="I101" i="1"/>
  <c r="H113" i="1"/>
  <c r="I113" i="1" s="1"/>
  <c r="H114" i="1"/>
  <c r="I114" i="1" s="1"/>
  <c r="H115" i="1"/>
  <c r="I115" i="1" s="1"/>
  <c r="H116" i="1"/>
  <c r="I116" i="1" s="1"/>
  <c r="H36" i="1" l="1"/>
  <c r="I36" i="1" s="1"/>
  <c r="H51" i="1" l="1"/>
  <c r="I51" i="1" l="1"/>
  <c r="H121" i="1"/>
  <c r="I121" i="1" s="1"/>
  <c r="H124" i="1"/>
  <c r="I124" i="1" s="1"/>
  <c r="H126" i="1"/>
  <c r="I126" i="1" s="1"/>
  <c r="H125" i="1"/>
  <c r="I125" i="1" s="1"/>
  <c r="H127" i="1"/>
  <c r="I127" i="1" s="1"/>
  <c r="H128" i="1"/>
  <c r="I128" i="1" s="1"/>
  <c r="H130" i="1"/>
  <c r="I130" i="1" s="1"/>
  <c r="H133" i="1"/>
  <c r="I133" i="1" l="1"/>
  <c r="H134" i="1"/>
  <c r="H120" i="1"/>
  <c r="I134" i="1" l="1"/>
  <c r="I120" i="1"/>
  <c r="H123" i="1"/>
  <c r="I123" i="1" s="1"/>
  <c r="H131" i="1" l="1"/>
  <c r="H67" i="1"/>
  <c r="H68" i="1"/>
  <c r="I68" i="1" s="1"/>
  <c r="H64" i="1"/>
  <c r="I64" i="1" s="1"/>
  <c r="H65" i="1"/>
  <c r="I65" i="1" s="1"/>
  <c r="H66" i="1"/>
  <c r="I66" i="1" s="1"/>
  <c r="H61" i="1"/>
  <c r="I61" i="1" s="1"/>
  <c r="H62" i="1"/>
  <c r="I62" i="1" s="1"/>
  <c r="H50" i="1"/>
  <c r="I50" i="1" s="1"/>
  <c r="H49" i="1"/>
  <c r="I49" i="1" s="1"/>
  <c r="H41" i="1"/>
  <c r="I41" i="1" s="1"/>
  <c r="H42" i="1"/>
  <c r="I42" i="1" s="1"/>
  <c r="H43" i="1"/>
  <c r="I43" i="1" s="1"/>
  <c r="H45" i="1"/>
  <c r="I45" i="1" s="1"/>
  <c r="H46" i="1"/>
  <c r="I46" i="1" s="1"/>
  <c r="H47" i="1"/>
  <c r="I47" i="1" s="1"/>
  <c r="H48" i="1"/>
  <c r="I48" i="1" s="1"/>
  <c r="H60" i="1"/>
  <c r="I60" i="1" s="1"/>
  <c r="H28" i="1"/>
  <c r="I28" i="1" s="1"/>
  <c r="H30" i="1"/>
  <c r="I30" i="1" s="1"/>
  <c r="H31" i="1"/>
  <c r="I31" i="1" s="1"/>
  <c r="H33" i="1"/>
  <c r="I33" i="1" s="1"/>
  <c r="H34" i="1"/>
  <c r="I34" i="1" s="1"/>
  <c r="I131" i="1" l="1"/>
  <c r="I67" i="1"/>
  <c r="H18" i="1"/>
  <c r="H23" i="1"/>
  <c r="I23" i="1" s="1"/>
  <c r="I18" i="1" l="1"/>
  <c r="H95" i="1"/>
  <c r="I95" i="1" s="1"/>
  <c r="H96" i="1" l="1"/>
  <c r="I96" i="1" s="1"/>
  <c r="H63" i="1" l="1"/>
  <c r="I63" i="1" s="1"/>
  <c r="H59" i="1" l="1"/>
  <c r="I59" i="1" s="1"/>
  <c r="H58" i="1"/>
  <c r="I58" i="1" s="1"/>
  <c r="H57" i="1"/>
  <c r="I57" i="1" s="1"/>
  <c r="H56" i="1"/>
  <c r="H99" i="1"/>
  <c r="H69" i="1" l="1"/>
  <c r="I69" i="1" s="1"/>
  <c r="I99" i="1"/>
  <c r="H105" i="1"/>
  <c r="I105" i="1" s="1"/>
  <c r="I56" i="1"/>
  <c r="H9" i="1"/>
  <c r="I9" i="1" s="1"/>
  <c r="H110" i="1" l="1"/>
  <c r="I110" i="1" s="1"/>
  <c r="H52" i="1"/>
  <c r="I52" i="1" s="1"/>
  <c r="H14" i="1" l="1"/>
  <c r="I14" i="1" s="1"/>
  <c r="H13" i="1"/>
  <c r="I13" i="1" s="1"/>
  <c r="H12" i="1"/>
  <c r="I12" i="1" s="1"/>
  <c r="I93" i="1" l="1"/>
  <c r="H10" i="1"/>
  <c r="I10" i="1" s="1"/>
  <c r="H20" i="1" l="1"/>
  <c r="H21" i="1"/>
  <c r="I21" i="1" s="1"/>
  <c r="H22" i="1"/>
  <c r="I22" i="1" s="1"/>
  <c r="H24" i="1"/>
  <c r="I24" i="1" s="1"/>
  <c r="H27" i="1"/>
  <c r="H40" i="1"/>
  <c r="H53" i="1" s="1"/>
  <c r="I53" i="1" s="1"/>
  <c r="H111" i="1"/>
  <c r="I111" i="1" s="1"/>
  <c r="H108" i="1"/>
  <c r="H109" i="1"/>
  <c r="I109" i="1" s="1"/>
  <c r="H11" i="1"/>
  <c r="I11" i="1" s="1"/>
  <c r="H8" i="1"/>
  <c r="H117" i="1" l="1"/>
  <c r="I117" i="1" s="1"/>
  <c r="I27" i="1"/>
  <c r="H37" i="1"/>
  <c r="I37" i="1" s="1"/>
  <c r="H25" i="1"/>
  <c r="I25" i="1" s="1"/>
  <c r="I108" i="1"/>
  <c r="I40" i="1"/>
  <c r="I20" i="1"/>
  <c r="I8" i="1"/>
  <c r="H15" i="1"/>
  <c r="H135" i="1" s="1"/>
  <c r="I135" i="1" l="1"/>
  <c r="I15" i="1"/>
</calcChain>
</file>

<file path=xl/sharedStrings.xml><?xml version="1.0" encoding="utf-8"?>
<sst xmlns="http://schemas.openxmlformats.org/spreadsheetml/2006/main" count="514" uniqueCount="317">
  <si>
    <t>DEMOLIÇÕES E RETIRADAS</t>
  </si>
  <si>
    <t>DEMOLIÇÃO MANUAL DE REVESTIMENTO CERÂMICO, INCLUINDO A BASE</t>
  </si>
  <si>
    <t>DEMOLICAO DE REVESTIMENTO DE ARGAMASSA DE CAL E AREIA</t>
  </si>
  <si>
    <t>SERVIÇOS PRELIMINARES</t>
  </si>
  <si>
    <t>03.04.020</t>
  </si>
  <si>
    <t>73802/1</t>
  </si>
  <si>
    <t>CPOS</t>
  </si>
  <si>
    <t>SINAPI</t>
  </si>
  <si>
    <t>M²</t>
  </si>
  <si>
    <t>M³</t>
  </si>
  <si>
    <t>REPAROS DE ALVENARIA</t>
  </si>
  <si>
    <t xml:space="preserve">REPARO DE TRINCAS RASAS ATÉ 5,0 MM </t>
  </si>
  <si>
    <t>CHAPISCO 1:3</t>
  </si>
  <si>
    <t>REBOCO</t>
  </si>
  <si>
    <t>33.01.280</t>
  </si>
  <si>
    <t>17.02.220</t>
  </si>
  <si>
    <t>M</t>
  </si>
  <si>
    <t>ESQUADRIAS</t>
  </si>
  <si>
    <t>RETIRADA DE PORTA DE MADEIRA</t>
  </si>
  <si>
    <t>04.08.020</t>
  </si>
  <si>
    <t>UND</t>
  </si>
  <si>
    <t>COBERTURA</t>
  </si>
  <si>
    <t>FDE</t>
  </si>
  <si>
    <t>PAREDES</t>
  </si>
  <si>
    <t>PISOS</t>
  </si>
  <si>
    <t>PISO CERÂMICO ESMALTADO PEI-5 RESISTÊNCIA QUÍMICA B</t>
  </si>
  <si>
    <t>18.06.090</t>
  </si>
  <si>
    <t>PINTURA</t>
  </si>
  <si>
    <t>EXTERNA</t>
  </si>
  <si>
    <t>APLICAÇÃO MANUAL DE PINTURA COM TINTA LÁTEX ACRÍLICA EM PAREDES, DUAS DEMÃOS.</t>
  </si>
  <si>
    <t>INTERNA</t>
  </si>
  <si>
    <t xml:space="preserve">APLICAÇÃO E LIXAMENTO DE MASSA LÁTEX EM PAREDES, UMA DEMÃO. </t>
  </si>
  <si>
    <t>ESMALTE EM SUPERFÍCIE DE METÁLICA</t>
  </si>
  <si>
    <t>ESMALTE EM SUPERFÍCIE DE MADEIRA</t>
  </si>
  <si>
    <t>LIMPEZA</t>
  </si>
  <si>
    <t>LIMPEZA DE FINAL DE OBRA</t>
  </si>
  <si>
    <t xml:space="preserve"> 55.01.020</t>
  </si>
  <si>
    <t>73924/3</t>
  </si>
  <si>
    <t>74065/1</t>
  </si>
  <si>
    <t>TABELA</t>
  </si>
  <si>
    <t>CÓDIGO</t>
  </si>
  <si>
    <t>ITEN</t>
  </si>
  <si>
    <t>P. UNITÁRIO</t>
  </si>
  <si>
    <t>TOTAL COM BDI</t>
  </si>
  <si>
    <t>DISCRIMINAÇÃO DOS SERVIÇOS</t>
  </si>
  <si>
    <t>1.0</t>
  </si>
  <si>
    <t>1.1</t>
  </si>
  <si>
    <t>1.1.1</t>
  </si>
  <si>
    <t>1.1.3</t>
  </si>
  <si>
    <t>SUBTOTAL</t>
  </si>
  <si>
    <t>2.0</t>
  </si>
  <si>
    <t>2.1</t>
  </si>
  <si>
    <t>4.0</t>
  </si>
  <si>
    <t>4.2</t>
  </si>
  <si>
    <t>5.0</t>
  </si>
  <si>
    <t>5.1</t>
  </si>
  <si>
    <t>6.0</t>
  </si>
  <si>
    <t>6.1</t>
  </si>
  <si>
    <t>8.0</t>
  </si>
  <si>
    <t>8.1</t>
  </si>
  <si>
    <t>07.80.035</t>
  </si>
  <si>
    <t>DEMOLIÇÃO DE CONCRETO SIMPLES</t>
  </si>
  <si>
    <t>LASTRO DE CONCRETO ESP = 5 CM</t>
  </si>
  <si>
    <t>COMPACTAÇÃO MANUAL DE SOLO</t>
  </si>
  <si>
    <t>03.01.020</t>
  </si>
  <si>
    <t>1.1.4</t>
  </si>
  <si>
    <t>ALVENARIA</t>
  </si>
  <si>
    <t>2.1.1</t>
  </si>
  <si>
    <t>3.0</t>
  </si>
  <si>
    <t>73964/6</t>
  </si>
  <si>
    <t>3.1</t>
  </si>
  <si>
    <t>3.2</t>
  </si>
  <si>
    <t>4.1</t>
  </si>
  <si>
    <t>APLICAÇÃO MANUAL DE PINTURA COM TINTA LÁTEX PVA EM PAREDES, DUAS DEMÃOS.</t>
  </si>
  <si>
    <t>APLICAÇÃO MANUAL DE PINTURA COM TINTA LÁTEX PVA EM TETOS, DUAS DEMÃOS.</t>
  </si>
  <si>
    <t>QUANT.</t>
  </si>
  <si>
    <t xml:space="preserve">PINTURA DE SUPERFICIE COM TINTA GRAFITE </t>
  </si>
  <si>
    <t>TOTAL GERAL</t>
  </si>
  <si>
    <t>JOÃO ZEFIRO JUNIO</t>
  </si>
  <si>
    <t>ENGENHEIRO RESPONSAVEL</t>
  </si>
  <si>
    <t>CREA: 5069488152</t>
  </si>
  <si>
    <t>CRISTIANO SALMEIRÃO</t>
  </si>
  <si>
    <t>PREFEITO MUNICIPAL</t>
  </si>
  <si>
    <t>1.1.5</t>
  </si>
  <si>
    <t>TRANSPORTE DE ENTULHO COM CAMINHÃO BASCULANTE 6M³, RODOVIA PAVIMENTADA, DMT 0,5 KM Á 1,0KM</t>
  </si>
  <si>
    <t>CARGA E DESCARGA DE CAMINHÃO BASCULANTE, 6M³</t>
  </si>
  <si>
    <t>1.1.7</t>
  </si>
  <si>
    <t>PLACA DE OBRA</t>
  </si>
  <si>
    <t>74209/1</t>
  </si>
  <si>
    <t>1.2</t>
  </si>
  <si>
    <t>6.2</t>
  </si>
  <si>
    <t>CONTRAPISO EM ARGAMASSA TRAÇO 1:4 (CIMENTO E AREIA), PREPARO MECÂNICO COM BETONEIRA 400 L, APLICADO EM ÁREAS SECAS SOBRE LAJE, ADERIDO, ESPESSURA 2CM</t>
  </si>
  <si>
    <t>MURO</t>
  </si>
  <si>
    <t>9.0</t>
  </si>
  <si>
    <t>9.1</t>
  </si>
  <si>
    <t>JUNTAS DE DILATACAO EM CHAPA DE COBRE N 26</t>
  </si>
  <si>
    <t>11.04.001</t>
  </si>
  <si>
    <t>1.1.8</t>
  </si>
  <si>
    <t xml:space="preserve">04.50.001
</t>
  </si>
  <si>
    <t>DEMOLIÇÃO DE ALVENARIA</t>
  </si>
  <si>
    <t>04.11.020</t>
  </si>
  <si>
    <t>RETIRADA DE APARELHOS SANIITARIOS INCLUSIVE ACESSÓRIOS</t>
  </si>
  <si>
    <t>44.20.060</t>
  </si>
  <si>
    <t>9.1.2</t>
  </si>
  <si>
    <t>RECOLOCAÇÃO DE APARELHOS SANITÁRIOS INCLUSIVE ACESSÓRIOS</t>
  </si>
  <si>
    <t xml:space="preserve">RETIRADA DE LAVATÓRIO </t>
  </si>
  <si>
    <t>RECOLOCAÇÃO DE LAVATÓRIO</t>
  </si>
  <si>
    <t xml:space="preserve">INSTALAÇÕES HIDROSSANITARIAS </t>
  </si>
  <si>
    <t>44.01.600</t>
  </si>
  <si>
    <t>PIA COM CUBA SIMPLES EM MÁRMORE, LINHA COMERCIAL</t>
  </si>
  <si>
    <t>JUNTAS DE DILATAÇÃO E IMPERMEABILIZAÇÃO</t>
  </si>
  <si>
    <t>10.0</t>
  </si>
  <si>
    <t>10.1</t>
  </si>
  <si>
    <t>INSTALAÇÕES ELÉTRICAS</t>
  </si>
  <si>
    <t>5.1.1</t>
  </si>
  <si>
    <t>5.1.2</t>
  </si>
  <si>
    <t>5.1.3</t>
  </si>
  <si>
    <t>5.1.4</t>
  </si>
  <si>
    <t>5.1.5</t>
  </si>
  <si>
    <t>10.2</t>
  </si>
  <si>
    <t>10.3</t>
  </si>
  <si>
    <t>11.0</t>
  </si>
  <si>
    <t>11.1</t>
  </si>
  <si>
    <t>REVESTIMENTOS: TETO E PAREDE</t>
  </si>
  <si>
    <t>FD-14 FECHAMENTO DE DIVISA/BLOCO DE CONCRETO/ S/REVEST. H=150CM/BROCA</t>
  </si>
  <si>
    <t>FECHAMENTO DE DIVISA</t>
  </si>
  <si>
    <t>2.2</t>
  </si>
  <si>
    <t>VERGA MOLDADA IN LOCO COM UTILIZAÇÃO DE BLOCOS CANALETA PARA JANELAS COM MAIS DE 1,5 M DE VÃO</t>
  </si>
  <si>
    <t>CONTRAVERGA MOLDADA IN LOCO COM UTILIZAÇÃO DE BLOCOS CANALETA PARA VÃOS DE MAIS DE 1,5 M DE COMPRIMENTO</t>
  </si>
  <si>
    <t>2.2.1</t>
  </si>
  <si>
    <t>2.2.2</t>
  </si>
  <si>
    <t>2.2.3</t>
  </si>
  <si>
    <t>2.2.4</t>
  </si>
  <si>
    <t>2.2.5</t>
  </si>
  <si>
    <t>16.01.014</t>
  </si>
  <si>
    <t>OBRA: REFORMA CENTRO DE EDUCAÇÃO INFANTIL - FÁTIMA HAMUD NAKAD</t>
  </si>
  <si>
    <t>LOCAL: RUA GINO TREVISAN N° 229 - NOVO JARDIM TOSELAR</t>
  </si>
  <si>
    <t xml:space="preserve">INSTALAÇÃO DE PORTA DE MADEIRA </t>
  </si>
  <si>
    <t>PORTA DE MADEIRA PARA PINTURA, SEMI-OCA (LEVE OU MÉDIA), 60X210CM</t>
  </si>
  <si>
    <t>PORTA EM ALUMÍNIO DE ABRIR TIPO VENEZIANA COM GUARNIÇÃO 87 X 210 CM</t>
  </si>
  <si>
    <t>INSTALAÇÃO DE PORTA DE ALUMÍNIO</t>
  </si>
  <si>
    <t>RECOLOCAÇÃO DE PORTA DE ALUMÍNIO</t>
  </si>
  <si>
    <t>RETIRADA DE FOLHA DE ESQUADRIA METÁLICA</t>
  </si>
  <si>
    <t>04.09.040</t>
  </si>
  <si>
    <t>PORTA DE MADEIRA PARA VERNIZ, SEMI-OCA (LEVE OU MÉDIA), 80X210CM</t>
  </si>
  <si>
    <t>23.20.040</t>
  </si>
  <si>
    <t>LIMPEZA DE TELHADO INCLUSIVE REMOÇÃO DO MATERIAL RECOLHIDO</t>
  </si>
  <si>
    <t>INSTALAÇÃO DE LAVATÓRIO NOVO</t>
  </si>
  <si>
    <t>RETIRADA DE PIA COM CUBA SIMPLES EM MÁRMORE</t>
  </si>
  <si>
    <t>RETIRADA DE PEÇA DE MARMORE</t>
  </si>
  <si>
    <t>RECOLOCAÇÃO DE PIA EM MÁRMORE</t>
  </si>
  <si>
    <t>RECOLOCAÇÃO DE PEÇA DE MARMORE</t>
  </si>
  <si>
    <t>INSTALAÇÃO DE PEÇA DE MARMORE</t>
  </si>
  <si>
    <t>44.01.110</t>
  </si>
  <si>
    <t>5.1.6</t>
  </si>
  <si>
    <t>5.1.7</t>
  </si>
  <si>
    <t>5.1.8</t>
  </si>
  <si>
    <t>5.1.9</t>
  </si>
  <si>
    <t>5.1.10</t>
  </si>
  <si>
    <t>5.1.11</t>
  </si>
  <si>
    <t>5.1.12</t>
  </si>
  <si>
    <t>REMOÇÃO DE RUFOS</t>
  </si>
  <si>
    <t>COLOCAÇÃO DE RUFOS CHAPA 26 AÇO GALV. 50CM</t>
  </si>
  <si>
    <t>CALHAS E RUFOS</t>
  </si>
  <si>
    <t>TELHADO</t>
  </si>
  <si>
    <t>08.50.020</t>
  </si>
  <si>
    <t>COLOCAÇÃO DE CALHAS CHAPA 26 AÇO GALV. 50CM</t>
  </si>
  <si>
    <t>08.12.022</t>
  </si>
  <si>
    <t>08.12.041</t>
  </si>
  <si>
    <t>COLOCAÇÃO DE TELHAS FIBROCIMENTO 2,44 X 1,10 E FIXAÇÃO C/ PARAFUSOS</t>
  </si>
  <si>
    <t>REMOÇÃO DE CUMEEIRA FIBROCIMENTO</t>
  </si>
  <si>
    <t>COLOCAÇÃO DE CUMEEIRAS FIBROCIMENTO E FIXAÇÃO C/ PARAFUSOS</t>
  </si>
  <si>
    <t>RETIRADA DE VIGAMENTO DE APOIO P/TELHAS DE BARRO/FIBRO-CIM/AL/PLAST/PLANA PRE-FAB</t>
  </si>
  <si>
    <t>07.60.010</t>
  </si>
  <si>
    <t>07.60.061</t>
  </si>
  <si>
    <t>REMOÇÃO DE TELHAS DE FIBROCIMENTO 2,44 X 1,10 SEM REAPROVEITAMENTO</t>
  </si>
  <si>
    <t>07.60.066</t>
  </si>
  <si>
    <t>RECOLOCAÇÃO DE VIGAS</t>
  </si>
  <si>
    <t>07.70.003</t>
  </si>
  <si>
    <t>REMOÇÃO DE CALHAS</t>
  </si>
  <si>
    <t>4.1.1</t>
  </si>
  <si>
    <t>4.1.2</t>
  </si>
  <si>
    <t>4.1.3</t>
  </si>
  <si>
    <t>4.1.4</t>
  </si>
  <si>
    <t>4.2.1</t>
  </si>
  <si>
    <t>4.2.2</t>
  </si>
  <si>
    <t>4.2.3</t>
  </si>
  <si>
    <t>4.2.4</t>
  </si>
  <si>
    <t>4.2.5</t>
  </si>
  <si>
    <t>4.2.6</t>
  </si>
  <si>
    <t>4.2.7</t>
  </si>
  <si>
    <t>12.60.001</t>
  </si>
  <si>
    <t>12.70.001</t>
  </si>
  <si>
    <t>08.17.030</t>
  </si>
  <si>
    <t>BANHEIRA INFANTIL EM FIBRA DE VIDRO 0,80 X 0,45 X 0,32 M</t>
  </si>
  <si>
    <t>COTAÇÃO</t>
  </si>
  <si>
    <t>LAVATORIO DE LOUCA BRANCA SEM COLUNA C/ TORNEIRA DE FECHAM AUTOMATICO</t>
  </si>
  <si>
    <t>5.1.13</t>
  </si>
  <si>
    <t>08.16.010</t>
  </si>
  <si>
    <t xml:space="preserve">LOUÇA E MARMORES </t>
  </si>
  <si>
    <t>REVESTIMENTO COM AZULEJOS LISOS, BRANCO BRILHANTE</t>
  </si>
  <si>
    <t>12.02.036</t>
  </si>
  <si>
    <t>APLICAÇÃO DE FUNDO SELADOR LÁTEX PVA EM PAREDES, UMA DEMÃO</t>
  </si>
  <si>
    <t>3.3</t>
  </si>
  <si>
    <t>3.3.1</t>
  </si>
  <si>
    <t>3.3.2</t>
  </si>
  <si>
    <t>3.4</t>
  </si>
  <si>
    <t>3.4.1</t>
  </si>
  <si>
    <t>3.4.2</t>
  </si>
  <si>
    <t>7.0</t>
  </si>
  <si>
    <t>7.1</t>
  </si>
  <si>
    <t>8.1.1</t>
  </si>
  <si>
    <t>PISOS E RODAPÉS</t>
  </si>
  <si>
    <t>9.1.1</t>
  </si>
  <si>
    <t>9.1.3</t>
  </si>
  <si>
    <t>9.1.4</t>
  </si>
  <si>
    <t>10.1.1</t>
  </si>
  <si>
    <t>10.1.2</t>
  </si>
  <si>
    <t>10.2.1</t>
  </si>
  <si>
    <t>10.2.2</t>
  </si>
  <si>
    <t>10.2.3</t>
  </si>
  <si>
    <t>10.2.4</t>
  </si>
  <si>
    <t>10.2.5</t>
  </si>
  <si>
    <t>10.2.6</t>
  </si>
  <si>
    <t>10.3.1</t>
  </si>
  <si>
    <t>4.2.8</t>
  </si>
  <si>
    <t>16.32.070</t>
  </si>
  <si>
    <t>COBERTURA PLANA EM POLICARBONATO ALVEOLAR 10MM</t>
  </si>
  <si>
    <t>3.5</t>
  </si>
  <si>
    <t xml:space="preserve">JANELA </t>
  </si>
  <si>
    <t>CAIXILHOS DE FERRO -BASCULANTES</t>
  </si>
  <si>
    <t>3.5.1</t>
  </si>
  <si>
    <t>06.01.025</t>
  </si>
  <si>
    <t>ASSENTAMENTO DE REVESTIMENTO</t>
  </si>
  <si>
    <t>8.2</t>
  </si>
  <si>
    <t>8.2.1</t>
  </si>
  <si>
    <t>8.2.2</t>
  </si>
  <si>
    <t>8.2.3</t>
  </si>
  <si>
    <t>8.2.4</t>
  </si>
  <si>
    <t>1.01.28</t>
  </si>
  <si>
    <t>1.01.46</t>
  </si>
  <si>
    <t>2.05.81</t>
  </si>
  <si>
    <t>2.05.96</t>
  </si>
  <si>
    <t>H</t>
  </si>
  <si>
    <t>KG</t>
  </si>
  <si>
    <t>9.2</t>
  </si>
  <si>
    <t>9.2.1</t>
  </si>
  <si>
    <t>9.2.2</t>
  </si>
  <si>
    <t>9.2.3</t>
  </si>
  <si>
    <t>9.2.4</t>
  </si>
  <si>
    <t>ASSENTAMENTO DE PISO CERÂMICO</t>
  </si>
  <si>
    <t>LADRILHISTA</t>
  </si>
  <si>
    <t>SERVENTE</t>
  </si>
  <si>
    <t>ARGAMASSA DE ASSENTAMENTO TIPO AC-I</t>
  </si>
  <si>
    <t>ARGAMASSA PRÉ-FABRICADA PARA REJUNTAMENTO</t>
  </si>
  <si>
    <t>BDI: 29,71%</t>
  </si>
  <si>
    <t>FIOS, CABOS, CONDUITES E ELETROCALHAS</t>
  </si>
  <si>
    <t>6.1.1</t>
  </si>
  <si>
    <t>6.1.2</t>
  </si>
  <si>
    <t>6.1.3</t>
  </si>
  <si>
    <t>6.1.4</t>
  </si>
  <si>
    <t>6.1.5</t>
  </si>
  <si>
    <t>09.07.024</t>
  </si>
  <si>
    <t>6.1.6</t>
  </si>
  <si>
    <t>42.05.200</t>
  </si>
  <si>
    <t>HASTE TERRA TIPO COOPERWELD 2,40M 5/8’’</t>
  </si>
  <si>
    <t>QUADRO DE DISTRIBUIÇÃO E DISJUNTORES</t>
  </si>
  <si>
    <t>37.13.630</t>
  </si>
  <si>
    <t xml:space="preserve">DISJUNTOR TERMOMAGNÉTICO, BIPOLAR 220/380 V, CORRENTE 16 A </t>
  </si>
  <si>
    <t xml:space="preserve">DISJUNTOR TERMOMAGNÉTICO, BIPOLAR 220/380 V, CORRENTE 10 A </t>
  </si>
  <si>
    <t>37.13.660</t>
  </si>
  <si>
    <t xml:space="preserve">DISJUNTOR TERMOMAGNÉTICO, TRIPOLAR 220/380 V, CORRENTE DE 80 A </t>
  </si>
  <si>
    <t>74131/005</t>
  </si>
  <si>
    <t>QUADRO DE DISTRIBUIÇÃO TRIFÁSICO - COM CHAVE GERAL E BARRAMENTO DE COBRE PARA 24 CIRCUITOS MONOPOLARES COM BARRAMENTO DE NEUTRO E TERRA SEPARADOS E ESPAÇO PARA DPS E DR</t>
  </si>
  <si>
    <t xml:space="preserve">DISJUNTOR TERMOMAGNÉTICO, BIPOLAR 220/380 V, CORRENTE 25 A </t>
  </si>
  <si>
    <t xml:space="preserve">DISJUNTOR TERMOMAGNÉTICO, TRIPOLAR 220/380 V, CORRENTE DE 100 A </t>
  </si>
  <si>
    <t>CABO FLEXIVEL ANTICHAMA 4MM² - ISOLAÇÃO 750 V - COR VERDE</t>
  </si>
  <si>
    <t>CABO FLEXIVEL ANTICHAMA 4MM² - ISOLAÇÃO 750 V - COR PRETA</t>
  </si>
  <si>
    <t>CABO FLEXIVEL ANTICHAMA 2,5 MM² - ISOLAÇÃO 750 V - COR VERDE</t>
  </si>
  <si>
    <t>CABO FLEXIVEL ANTICHAMA 2,5 MM² - ISOLAÇÃO 750 V - COR PRETA</t>
  </si>
  <si>
    <t>CABO FLEXIVEL ANTICHAMA 35 MM² - ISOLAÇÃO 0,6/1,0 KV - COR PRETA</t>
  </si>
  <si>
    <t>CABO FLEXIVEL ANTICHAMA 35 MM² - ISOLAÇÃO 0,6/1,0 KV - COR VERDE</t>
  </si>
  <si>
    <t xml:space="preserve">CORDOALHA DE COBRE NU 35MM² </t>
  </si>
  <si>
    <t>ELETROCALHA LISA GALVANIZADA A FOGO 100X50MM</t>
  </si>
  <si>
    <t>ELETRODUTO GALVANIZADO, MÉDIO DE 2 – COM ACESSÓRIOS</t>
  </si>
  <si>
    <t>PERFILADO PERFURADO 38 X 38 MM EM CHAPA #14, COM ACESSÓRIOS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</si>
  <si>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</si>
  <si>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</si>
  <si>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</si>
  <si>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</si>
  <si>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</si>
  <si>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</si>
  <si>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</si>
  <si>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</si>
  <si>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</si>
  <si>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</si>
  <si>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</si>
  <si>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</si>
  <si>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CONDULETE DE 3/4" METÁLICO – COM TAMPA SECA</t>
  </si>
  <si>
    <t>CAIXA DE COMANDO 30 X 30 X 20 CM – ISOLAÇÃO IP66</t>
  </si>
  <si>
    <t>6.2.13</t>
  </si>
  <si>
    <t>6.2.14</t>
  </si>
  <si>
    <t>ELETRODUTO DE PVC RÍGIDO DE 2 – COM ACESSÓRIOS</t>
  </si>
  <si>
    <t>ORÇAMENTO</t>
  </si>
  <si>
    <t>09.07.025</t>
  </si>
  <si>
    <t>09.07.014</t>
  </si>
  <si>
    <t>38.07.300</t>
  </si>
  <si>
    <t>38.01.120</t>
  </si>
  <si>
    <t>38.04.120</t>
  </si>
  <si>
    <t>38.21.120</t>
  </si>
  <si>
    <t>09.13.040</t>
  </si>
  <si>
    <t>09.85.064</t>
  </si>
  <si>
    <t>FONTE: TABELA SINAPI 03/2018, CPOS 172 e FDE 04/2018</t>
  </si>
  <si>
    <t>BIRIGUI 12 DE JUNHO DE 2018</t>
  </si>
  <si>
    <t>CJ</t>
  </si>
  <si>
    <t>VALOR GERAL: DUZENTOS E CINQUENTA E UM MIL, OITENTA E NOVE REAIS E TRINTA E QUATRO CENTAVOS</t>
  </si>
  <si>
    <t>VALOR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</si>
</sst>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* #,##0.00_-;\-&quot;R$&quot;* #,##0.00_-;_-&quot;R$&quot;* &quot;-&quot;??_-;_-@_-"/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indexed="8"/>
      <name val="Arial"/>
      <family val="2"/>
      <charset val="1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5" xfId="0" applyFont="1" applyBorder="1"/>
    <xf numFmtId="0" fontId="3" fillId="0" borderId="4" xfId="0" applyFont="1" applyBorder="1"/>
    <xf numFmtId="0" fontId="2" fillId="0" borderId="4" xfId="0" applyFont="1" applyBorder="1"/>
    <xf numFmtId="0" fontId="2" fillId="0" borderId="0" xfId="0" applyFont="1" applyBorder="1"/>
    <xf numFmtId="0" fontId="2" fillId="0" borderId="5" xfId="0" applyFont="1" applyBorder="1"/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Border="1" applyAlignment="1">
      <alignment wrapText="1"/>
    </xf>
    <xf numFmtId="44" fontId="3" fillId="0" borderId="0" xfId="1" applyFont="1" applyBorder="1"/>
    <xf numFmtId="44" fontId="3" fillId="0" borderId="0" xfId="0" applyNumberFormat="1" applyFont="1" applyBorder="1"/>
    <xf numFmtId="44" fontId="3" fillId="0" borderId="5" xfId="0" applyNumberFormat="1" applyFont="1" applyBorder="1"/>
    <xf numFmtId="0" fontId="3" fillId="0" borderId="0" xfId="0" applyFont="1" applyFill="1" applyBorder="1"/>
    <xf numFmtId="44" fontId="3" fillId="0" borderId="0" xfId="1" applyFont="1" applyBorder="1" applyAlignment="1">
      <alignment wrapText="1"/>
    </xf>
    <xf numFmtId="0" fontId="3" fillId="0" borderId="4" xfId="0" applyFont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2" fontId="3" fillId="0" borderId="0" xfId="0" applyNumberFormat="1" applyFont="1" applyBorder="1" applyAlignment="1">
      <alignment vertical="top"/>
    </xf>
    <xf numFmtId="44" fontId="3" fillId="0" borderId="0" xfId="1" applyFont="1" applyBorder="1" applyAlignment="1">
      <alignment vertical="top"/>
    </xf>
    <xf numFmtId="2" fontId="3" fillId="0" borderId="0" xfId="0" applyNumberFormat="1" applyFont="1" applyBorder="1"/>
    <xf numFmtId="0" fontId="3" fillId="0" borderId="4" xfId="0" applyFont="1" applyFill="1" applyBorder="1"/>
    <xf numFmtId="0" fontId="3" fillId="0" borderId="0" xfId="0" applyFont="1" applyFill="1" applyBorder="1" applyAlignment="1">
      <alignment wrapText="1"/>
    </xf>
    <xf numFmtId="44" fontId="2" fillId="0" borderId="0" xfId="1" applyFont="1" applyBorder="1"/>
    <xf numFmtId="44" fontId="2" fillId="0" borderId="0" xfId="0" applyNumberFormat="1" applyFont="1" applyBorder="1"/>
    <xf numFmtId="44" fontId="2" fillId="0" borderId="5" xfId="0" applyNumberFormat="1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44" fontId="2" fillId="0" borderId="0" xfId="1" applyFont="1" applyBorder="1" applyAlignment="1">
      <alignment wrapText="1"/>
    </xf>
    <xf numFmtId="0" fontId="3" fillId="0" borderId="6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0" fillId="0" borderId="0" xfId="0" applyFont="1" applyFill="1" applyBorder="1"/>
    <xf numFmtId="0" fontId="4" fillId="0" borderId="0" xfId="0" applyFont="1" applyBorder="1" applyAlignment="1">
      <alignment wrapText="1"/>
    </xf>
    <xf numFmtId="0" fontId="0" fillId="0" borderId="4" xfId="0" applyFont="1" applyBorder="1"/>
    <xf numFmtId="0" fontId="0" fillId="0" borderId="0" xfId="0" applyFont="1" applyFill="1" applyBorder="1" applyAlignment="1">
      <alignment horizontal="center"/>
    </xf>
    <xf numFmtId="44" fontId="1" fillId="0" borderId="0" xfId="1" applyFont="1" applyBorder="1"/>
    <xf numFmtId="44" fontId="0" fillId="0" borderId="5" xfId="0" applyNumberFormat="1" applyFont="1" applyBorder="1"/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4" xfId="0" applyFont="1" applyFill="1" applyBorder="1"/>
    <xf numFmtId="0" fontId="0" fillId="0" borderId="0" xfId="0" applyFont="1" applyFill="1" applyBorder="1" applyAlignment="1">
      <alignment wrapText="1"/>
    </xf>
    <xf numFmtId="0" fontId="3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3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Font="1" applyBorder="1" applyAlignment="1">
      <alignment horizontal="center" wrapText="1"/>
    </xf>
    <xf numFmtId="0" fontId="0" fillId="0" borderId="5" xfId="0" applyFont="1" applyBorder="1"/>
    <xf numFmtId="0" fontId="1" fillId="0" borderId="4" xfId="0" applyFont="1" applyBorder="1"/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/>
    <xf numFmtId="44" fontId="1" fillId="0" borderId="0" xfId="0" applyNumberFormat="1" applyFont="1" applyBorder="1"/>
    <xf numFmtId="44" fontId="1" fillId="0" borderId="5" xfId="0" applyNumberFormat="1" applyFont="1" applyBorder="1"/>
    <xf numFmtId="0" fontId="1" fillId="0" borderId="0" xfId="0" applyFont="1"/>
    <xf numFmtId="0" fontId="0" fillId="0" borderId="0" xfId="0" applyFont="1" applyBorder="1" applyAlignment="1">
      <alignment horizontal="right"/>
    </xf>
    <xf numFmtId="2" fontId="0" fillId="0" borderId="0" xfId="0" applyNumberFormat="1" applyFont="1" applyFill="1" applyBorder="1"/>
    <xf numFmtId="44" fontId="1" fillId="0" borderId="0" xfId="1" applyFont="1" applyFill="1" applyBorder="1"/>
    <xf numFmtId="0" fontId="4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43" fontId="4" fillId="0" borderId="0" xfId="2" applyFont="1" applyFill="1" applyBorder="1" applyAlignment="1" applyProtection="1"/>
    <xf numFmtId="44" fontId="8" fillId="0" borderId="0" xfId="1" applyFont="1" applyFill="1" applyBorder="1" applyAlignment="1" applyProtection="1"/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4" fontId="4" fillId="0" borderId="0" xfId="1" applyFont="1" applyFill="1" applyBorder="1" applyAlignment="1" applyProtection="1"/>
    <xf numFmtId="0" fontId="0" fillId="0" borderId="0" xfId="0" applyFont="1" applyFill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44" fontId="3" fillId="0" borderId="0" xfId="1" applyFont="1"/>
    <xf numFmtId="44" fontId="3" fillId="0" borderId="5" xfId="1" applyFont="1" applyBorder="1"/>
    <xf numFmtId="0" fontId="4" fillId="0" borderId="4" xfId="0" applyFont="1" applyBorder="1"/>
    <xf numFmtId="44" fontId="8" fillId="0" borderId="5" xfId="1" applyFont="1" applyFill="1" applyBorder="1" applyAlignment="1" applyProtection="1"/>
  </cellXfs>
  <cellStyles count="3">
    <cellStyle name="Moeda" xfId="1" builtinId="4"/>
    <cellStyle name="Normal" xfId="0" builtinId="0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57"/>
  <sheetViews>
    <sheetView tabSelected="1" workbookViewId="0">
      <selection sqref="A1:I152"/>
    </sheetView>
  </sheetViews>
  <sheetFormatPr defaultRowHeight="14.4" x14ac:dyDescent="0.3"/>
  <cols>
    <col min="1" max="1" width="8.109375" style="1" customWidth="1"/>
    <col min="2" max="2" width="8.88671875" style="1"/>
    <col min="3" max="3" width="6.109375" style="1" bestFit="1" customWidth="1"/>
    <col min="4" max="4" width="78.5546875" style="1" bestFit="1" customWidth="1"/>
    <col min="5" max="5" width="4.88671875" style="1" bestFit="1" customWidth="1"/>
    <col min="6" max="6" width="11.44140625" style="1" bestFit="1" customWidth="1"/>
    <col min="7" max="7" width="11.33203125" style="1" customWidth="1"/>
    <col min="8" max="8" width="13.6640625" style="1" bestFit="1" customWidth="1"/>
    <col min="9" max="9" width="14.33203125" style="1" bestFit="1" customWidth="1"/>
    <col min="10" max="16384" width="8.88671875" style="1"/>
  </cols>
  <sheetData>
    <row r="1" spans="1:9" x14ac:dyDescent="0.3">
      <c r="A1" s="83" t="s">
        <v>135</v>
      </c>
      <c r="B1" s="84"/>
      <c r="C1" s="84"/>
      <c r="D1" s="84"/>
      <c r="E1" s="84"/>
      <c r="F1" s="84"/>
      <c r="G1" s="84"/>
      <c r="H1" s="84"/>
      <c r="I1" s="85"/>
    </row>
    <row r="2" spans="1:9" x14ac:dyDescent="0.3">
      <c r="A2" s="86" t="s">
        <v>136</v>
      </c>
      <c r="B2" s="87"/>
      <c r="C2" s="87"/>
      <c r="D2" s="87"/>
      <c r="E2" s="87"/>
      <c r="F2" s="87"/>
      <c r="G2" s="87"/>
      <c r="H2" s="87"/>
      <c r="I2" s="88"/>
    </row>
    <row r="3" spans="1:9" x14ac:dyDescent="0.3">
      <c r="A3" s="89"/>
      <c r="B3" s="81"/>
      <c r="C3" s="81"/>
      <c r="D3" s="81"/>
      <c r="E3" s="2"/>
      <c r="F3" s="2"/>
      <c r="G3" s="2"/>
      <c r="H3" s="2"/>
      <c r="I3" s="59" t="s">
        <v>255</v>
      </c>
    </row>
    <row r="4" spans="1:9" x14ac:dyDescent="0.3">
      <c r="A4" s="4"/>
      <c r="B4" s="2"/>
      <c r="C4" s="2"/>
      <c r="D4" s="2"/>
      <c r="E4" s="2"/>
      <c r="F4" s="2"/>
      <c r="G4" s="2"/>
      <c r="H4" s="2"/>
      <c r="I4" s="3"/>
    </row>
    <row r="5" spans="1:9" x14ac:dyDescent="0.3">
      <c r="A5" s="5" t="s">
        <v>39</v>
      </c>
      <c r="B5" s="6" t="s">
        <v>40</v>
      </c>
      <c r="C5" s="77" t="s">
        <v>41</v>
      </c>
      <c r="D5" s="6" t="s">
        <v>44</v>
      </c>
      <c r="E5" s="77" t="s">
        <v>20</v>
      </c>
      <c r="F5" s="77" t="s">
        <v>75</v>
      </c>
      <c r="G5" s="6" t="s">
        <v>42</v>
      </c>
      <c r="H5" s="77" t="s">
        <v>316</v>
      </c>
      <c r="I5" s="7" t="s">
        <v>43</v>
      </c>
    </row>
    <row r="6" spans="1:9" x14ac:dyDescent="0.3">
      <c r="A6" s="4"/>
      <c r="B6" s="50"/>
      <c r="C6" s="77" t="s">
        <v>45</v>
      </c>
      <c r="D6" s="6" t="s">
        <v>3</v>
      </c>
      <c r="E6" s="76"/>
      <c r="F6" s="2"/>
      <c r="G6" s="2"/>
      <c r="H6" s="2"/>
      <c r="I6" s="3"/>
    </row>
    <row r="7" spans="1:9" x14ac:dyDescent="0.3">
      <c r="A7" s="4"/>
      <c r="B7" s="50"/>
      <c r="C7" s="77" t="s">
        <v>46</v>
      </c>
      <c r="D7" s="6" t="s">
        <v>0</v>
      </c>
      <c r="E7" s="77"/>
      <c r="F7" s="6"/>
      <c r="G7" s="2"/>
      <c r="H7" s="2"/>
      <c r="I7" s="3"/>
    </row>
    <row r="8" spans="1:9" x14ac:dyDescent="0.3">
      <c r="A8" s="4" t="s">
        <v>6</v>
      </c>
      <c r="B8" s="51" t="s">
        <v>4</v>
      </c>
      <c r="C8" s="8" t="s">
        <v>47</v>
      </c>
      <c r="D8" s="2" t="s">
        <v>1</v>
      </c>
      <c r="E8" s="76" t="s">
        <v>8</v>
      </c>
      <c r="F8" s="9">
        <v>542.41</v>
      </c>
      <c r="G8" s="10">
        <v>7.31</v>
      </c>
      <c r="H8" s="10">
        <f>F8*G8</f>
        <v>3965.0170999999996</v>
      </c>
      <c r="I8" s="91">
        <f>H8*1.2971</f>
        <v>5143.0236804099995</v>
      </c>
    </row>
    <row r="9" spans="1:9" ht="16.8" customHeight="1" x14ac:dyDescent="0.3">
      <c r="A9" s="15" t="s">
        <v>22</v>
      </c>
      <c r="B9" s="52" t="s">
        <v>98</v>
      </c>
      <c r="C9" s="16" t="s">
        <v>48</v>
      </c>
      <c r="D9" s="17" t="s">
        <v>99</v>
      </c>
      <c r="E9" s="18" t="s">
        <v>9</v>
      </c>
      <c r="F9" s="19">
        <v>2.86</v>
      </c>
      <c r="G9" s="20">
        <v>73.301981339999998</v>
      </c>
      <c r="H9" s="11">
        <f t="shared" ref="H9:H10" si="0">F9*G9</f>
        <v>209.64366663239997</v>
      </c>
      <c r="I9" s="12">
        <f t="shared" ref="I9:I14" si="1">H9*1.2971</f>
        <v>271.928799988886</v>
      </c>
    </row>
    <row r="10" spans="1:9" x14ac:dyDescent="0.3">
      <c r="A10" s="4" t="s">
        <v>7</v>
      </c>
      <c r="B10" s="51" t="s">
        <v>5</v>
      </c>
      <c r="C10" s="8" t="s">
        <v>65</v>
      </c>
      <c r="D10" s="2" t="s">
        <v>2</v>
      </c>
      <c r="E10" s="76" t="s">
        <v>8</v>
      </c>
      <c r="F10" s="21">
        <v>16.989999999999998</v>
      </c>
      <c r="G10" s="10">
        <v>8.32</v>
      </c>
      <c r="H10" s="11">
        <f t="shared" si="0"/>
        <v>141.35679999999999</v>
      </c>
      <c r="I10" s="12">
        <f t="shared" si="1"/>
        <v>183.35390527999999</v>
      </c>
    </row>
    <row r="11" spans="1:9" x14ac:dyDescent="0.3">
      <c r="A11" s="22" t="s">
        <v>6</v>
      </c>
      <c r="B11" s="53" t="s">
        <v>64</v>
      </c>
      <c r="C11" s="8" t="s">
        <v>83</v>
      </c>
      <c r="D11" s="13" t="s">
        <v>61</v>
      </c>
      <c r="E11" s="76" t="s">
        <v>9</v>
      </c>
      <c r="F11" s="21">
        <v>11.02</v>
      </c>
      <c r="G11" s="10">
        <v>134.09</v>
      </c>
      <c r="H11" s="11">
        <f t="shared" ref="H11:H111" si="2">F11*G11</f>
        <v>1477.6718000000001</v>
      </c>
      <c r="I11" s="12">
        <f t="shared" si="1"/>
        <v>1916.6880917799999</v>
      </c>
    </row>
    <row r="12" spans="1:9" x14ac:dyDescent="0.3">
      <c r="A12" s="4" t="s">
        <v>7</v>
      </c>
      <c r="B12" s="53">
        <v>72898</v>
      </c>
      <c r="C12" s="8" t="s">
        <v>86</v>
      </c>
      <c r="D12" s="13" t="s">
        <v>85</v>
      </c>
      <c r="E12" s="76" t="s">
        <v>9</v>
      </c>
      <c r="F12" s="21">
        <v>39.64</v>
      </c>
      <c r="G12" s="10">
        <v>3.57</v>
      </c>
      <c r="H12" s="11">
        <f>F12*G12</f>
        <v>141.51480000000001</v>
      </c>
      <c r="I12" s="12">
        <f t="shared" si="1"/>
        <v>183.55884707999999</v>
      </c>
    </row>
    <row r="13" spans="1:9" ht="28.8" x14ac:dyDescent="0.3">
      <c r="A13" s="4" t="s">
        <v>7</v>
      </c>
      <c r="B13" s="53">
        <v>72900</v>
      </c>
      <c r="C13" s="8" t="s">
        <v>97</v>
      </c>
      <c r="D13" s="23" t="s">
        <v>84</v>
      </c>
      <c r="E13" s="76" t="s">
        <v>9</v>
      </c>
      <c r="F13" s="21">
        <v>39.64</v>
      </c>
      <c r="G13" s="10">
        <v>4.8899999999999997</v>
      </c>
      <c r="H13" s="11">
        <f t="shared" si="2"/>
        <v>193.83959999999999</v>
      </c>
      <c r="I13" s="12">
        <f>H13*1.2971</f>
        <v>251.42934515999997</v>
      </c>
    </row>
    <row r="14" spans="1:9" x14ac:dyDescent="0.3">
      <c r="A14" s="4" t="s">
        <v>7</v>
      </c>
      <c r="B14" s="53" t="s">
        <v>88</v>
      </c>
      <c r="C14" s="8" t="s">
        <v>89</v>
      </c>
      <c r="D14" s="13" t="s">
        <v>87</v>
      </c>
      <c r="E14" s="76" t="s">
        <v>8</v>
      </c>
      <c r="F14" s="21">
        <v>2.5</v>
      </c>
      <c r="G14" s="10">
        <v>309.02999999999997</v>
      </c>
      <c r="H14" s="11">
        <f t="shared" si="2"/>
        <v>772.57499999999993</v>
      </c>
      <c r="I14" s="12">
        <f t="shared" si="1"/>
        <v>1002.1070324999998</v>
      </c>
    </row>
    <row r="15" spans="1:9" x14ac:dyDescent="0.3">
      <c r="A15" s="4"/>
      <c r="B15" s="50"/>
      <c r="C15" s="76"/>
      <c r="D15" s="2"/>
      <c r="E15" s="76"/>
      <c r="F15" s="21"/>
      <c r="G15" s="24" t="s">
        <v>49</v>
      </c>
      <c r="H15" s="25">
        <f>SUM(H8:H14)</f>
        <v>6901.6187666323995</v>
      </c>
      <c r="I15" s="26">
        <f>H15*1.2971</f>
        <v>8952.089702198884</v>
      </c>
    </row>
    <row r="16" spans="1:9" x14ac:dyDescent="0.3">
      <c r="A16" s="4"/>
      <c r="B16" s="50"/>
      <c r="C16" s="77" t="s">
        <v>50</v>
      </c>
      <c r="D16" s="27" t="s">
        <v>66</v>
      </c>
      <c r="E16" s="76"/>
      <c r="F16" s="21"/>
      <c r="G16" s="24"/>
      <c r="H16" s="11"/>
      <c r="I16" s="26"/>
    </row>
    <row r="17" spans="1:9" x14ac:dyDescent="0.3">
      <c r="A17" s="4"/>
      <c r="B17" s="50"/>
      <c r="C17" s="77" t="s">
        <v>51</v>
      </c>
      <c r="D17" s="27" t="s">
        <v>125</v>
      </c>
      <c r="E17" s="76"/>
      <c r="F17" s="21"/>
      <c r="G17" s="24"/>
      <c r="H17" s="11"/>
      <c r="I17" s="26"/>
    </row>
    <row r="18" spans="1:9" x14ac:dyDescent="0.3">
      <c r="A18" s="42" t="s">
        <v>22</v>
      </c>
      <c r="B18" s="54" t="s">
        <v>134</v>
      </c>
      <c r="C18" s="75" t="s">
        <v>67</v>
      </c>
      <c r="D18" s="40" t="s">
        <v>124</v>
      </c>
      <c r="E18" s="75" t="s">
        <v>16</v>
      </c>
      <c r="F18" s="21">
        <v>1.6</v>
      </c>
      <c r="G18" s="44">
        <v>402.66748899999999</v>
      </c>
      <c r="H18" s="11">
        <f>F18*G18</f>
        <v>644.26798240000005</v>
      </c>
      <c r="I18" s="45">
        <f>H18*1.2971</f>
        <v>835.67999997104005</v>
      </c>
    </row>
    <row r="19" spans="1:9" x14ac:dyDescent="0.3">
      <c r="A19" s="4"/>
      <c r="B19" s="50"/>
      <c r="C19" s="28" t="s">
        <v>126</v>
      </c>
      <c r="D19" s="6" t="s">
        <v>10</v>
      </c>
      <c r="E19" s="76"/>
      <c r="F19" s="21"/>
      <c r="G19" s="10"/>
      <c r="H19" s="11"/>
      <c r="I19" s="26"/>
    </row>
    <row r="20" spans="1:9" x14ac:dyDescent="0.3">
      <c r="A20" s="4" t="s">
        <v>6</v>
      </c>
      <c r="B20" s="53" t="s">
        <v>14</v>
      </c>
      <c r="C20" s="43" t="s">
        <v>129</v>
      </c>
      <c r="D20" s="29" t="s">
        <v>11</v>
      </c>
      <c r="E20" s="30" t="s">
        <v>16</v>
      </c>
      <c r="F20" s="21">
        <v>10.1</v>
      </c>
      <c r="G20" s="10">
        <v>27.86</v>
      </c>
      <c r="H20" s="11">
        <f t="shared" si="2"/>
        <v>281.38599999999997</v>
      </c>
      <c r="I20" s="12">
        <f t="shared" ref="I20:I69" si="3">H20*1.2971</f>
        <v>364.98578059999994</v>
      </c>
    </row>
    <row r="21" spans="1:9" x14ac:dyDescent="0.3">
      <c r="A21" s="4" t="s">
        <v>7</v>
      </c>
      <c r="B21" s="53">
        <v>87879</v>
      </c>
      <c r="C21" s="43" t="s">
        <v>130</v>
      </c>
      <c r="D21" s="29" t="s">
        <v>12</v>
      </c>
      <c r="E21" s="30" t="s">
        <v>8</v>
      </c>
      <c r="F21" s="21">
        <v>21.8</v>
      </c>
      <c r="G21" s="10">
        <v>2.72</v>
      </c>
      <c r="H21" s="11">
        <f t="shared" si="2"/>
        <v>59.296000000000006</v>
      </c>
      <c r="I21" s="12">
        <f t="shared" si="3"/>
        <v>76.912841600000007</v>
      </c>
    </row>
    <row r="22" spans="1:9" x14ac:dyDescent="0.3">
      <c r="A22" s="4" t="s">
        <v>6</v>
      </c>
      <c r="B22" s="53" t="s">
        <v>15</v>
      </c>
      <c r="C22" s="43" t="s">
        <v>131</v>
      </c>
      <c r="D22" s="29" t="s">
        <v>13</v>
      </c>
      <c r="E22" s="30" t="s">
        <v>8</v>
      </c>
      <c r="F22" s="21">
        <v>21.8</v>
      </c>
      <c r="G22" s="10">
        <v>7.78</v>
      </c>
      <c r="H22" s="11">
        <f t="shared" si="2"/>
        <v>169.60400000000001</v>
      </c>
      <c r="I22" s="12">
        <f t="shared" si="3"/>
        <v>219.9933484</v>
      </c>
    </row>
    <row r="23" spans="1:9" ht="28.8" x14ac:dyDescent="0.3">
      <c r="A23" s="42" t="s">
        <v>7</v>
      </c>
      <c r="B23" s="53">
        <v>93190</v>
      </c>
      <c r="C23" s="43" t="s">
        <v>132</v>
      </c>
      <c r="D23" s="41" t="s">
        <v>127</v>
      </c>
      <c r="E23" s="30" t="s">
        <v>16</v>
      </c>
      <c r="F23" s="21">
        <v>5.6</v>
      </c>
      <c r="G23" s="10">
        <v>27.41</v>
      </c>
      <c r="H23" s="11">
        <f t="shared" si="2"/>
        <v>153.49599999999998</v>
      </c>
      <c r="I23" s="12">
        <f t="shared" si="3"/>
        <v>199.09966159999996</v>
      </c>
    </row>
    <row r="24" spans="1:9" ht="28.8" x14ac:dyDescent="0.3">
      <c r="A24" s="4" t="s">
        <v>7</v>
      </c>
      <c r="B24" s="53">
        <v>93198</v>
      </c>
      <c r="C24" s="43" t="s">
        <v>133</v>
      </c>
      <c r="D24" s="41" t="s">
        <v>128</v>
      </c>
      <c r="E24" s="30" t="s">
        <v>16</v>
      </c>
      <c r="F24" s="21">
        <v>5.6</v>
      </c>
      <c r="G24" s="10">
        <v>24.34</v>
      </c>
      <c r="H24" s="11">
        <f t="shared" si="2"/>
        <v>136.304</v>
      </c>
      <c r="I24" s="12">
        <f t="shared" si="3"/>
        <v>176.7999184</v>
      </c>
    </row>
    <row r="25" spans="1:9" x14ac:dyDescent="0.3">
      <c r="A25" s="4"/>
      <c r="B25" s="50"/>
      <c r="C25" s="76"/>
      <c r="D25" s="2"/>
      <c r="E25" s="76"/>
      <c r="F25" s="21"/>
      <c r="G25" s="24" t="s">
        <v>49</v>
      </c>
      <c r="H25" s="25">
        <f>SUM(H18:H24)</f>
        <v>1444.3539823999999</v>
      </c>
      <c r="I25" s="26">
        <f>H25*1.2971</f>
        <v>1873.4715505710399</v>
      </c>
    </row>
    <row r="26" spans="1:9" x14ac:dyDescent="0.3">
      <c r="A26" s="4"/>
      <c r="B26" s="50"/>
      <c r="C26" s="28" t="s">
        <v>68</v>
      </c>
      <c r="D26" s="31" t="s">
        <v>17</v>
      </c>
      <c r="E26" s="76"/>
      <c r="F26" s="21"/>
      <c r="G26" s="10"/>
      <c r="H26" s="11"/>
      <c r="I26" s="26"/>
    </row>
    <row r="27" spans="1:9" x14ac:dyDescent="0.3">
      <c r="A27" s="22" t="s">
        <v>6</v>
      </c>
      <c r="B27" s="54" t="s">
        <v>19</v>
      </c>
      <c r="C27" s="8" t="s">
        <v>70</v>
      </c>
      <c r="D27" s="2" t="s">
        <v>18</v>
      </c>
      <c r="E27" s="32" t="s">
        <v>20</v>
      </c>
      <c r="F27" s="21">
        <v>18</v>
      </c>
      <c r="G27" s="10">
        <v>13.11</v>
      </c>
      <c r="H27" s="11">
        <f t="shared" si="2"/>
        <v>235.98</v>
      </c>
      <c r="I27" s="12">
        <f t="shared" si="3"/>
        <v>306.08965799999999</v>
      </c>
    </row>
    <row r="28" spans="1:9" x14ac:dyDescent="0.3">
      <c r="A28" s="48" t="s">
        <v>6</v>
      </c>
      <c r="B28" s="54" t="s">
        <v>143</v>
      </c>
      <c r="C28" s="8" t="s">
        <v>71</v>
      </c>
      <c r="D28" s="46" t="s">
        <v>142</v>
      </c>
      <c r="E28" s="32" t="s">
        <v>20</v>
      </c>
      <c r="F28" s="21">
        <v>2</v>
      </c>
      <c r="G28" s="10">
        <v>18.82</v>
      </c>
      <c r="H28" s="11">
        <f t="shared" si="2"/>
        <v>37.64</v>
      </c>
      <c r="I28" s="12">
        <f t="shared" si="3"/>
        <v>48.822843999999996</v>
      </c>
    </row>
    <row r="29" spans="1:9" x14ac:dyDescent="0.3">
      <c r="A29" s="4"/>
      <c r="B29" s="50"/>
      <c r="C29" s="28" t="s">
        <v>203</v>
      </c>
      <c r="D29" s="6" t="s">
        <v>137</v>
      </c>
      <c r="E29" s="32"/>
      <c r="F29" s="21"/>
      <c r="G29" s="10"/>
      <c r="H29" s="11"/>
      <c r="I29" s="12"/>
    </row>
    <row r="30" spans="1:9" x14ac:dyDescent="0.3">
      <c r="A30" s="42" t="s">
        <v>7</v>
      </c>
      <c r="B30" s="54">
        <v>91011</v>
      </c>
      <c r="C30" s="43" t="s">
        <v>204</v>
      </c>
      <c r="D30" s="40" t="s">
        <v>144</v>
      </c>
      <c r="E30" s="75" t="s">
        <v>20</v>
      </c>
      <c r="F30" s="21">
        <v>5</v>
      </c>
      <c r="G30" s="10">
        <v>376.84</v>
      </c>
      <c r="H30" s="11">
        <f t="shared" si="2"/>
        <v>1884.1999999999998</v>
      </c>
      <c r="I30" s="12">
        <f t="shared" si="3"/>
        <v>2443.9958199999996</v>
      </c>
    </row>
    <row r="31" spans="1:9" x14ac:dyDescent="0.3">
      <c r="A31" s="42" t="s">
        <v>7</v>
      </c>
      <c r="B31" s="55">
        <v>90820</v>
      </c>
      <c r="C31" s="43" t="s">
        <v>205</v>
      </c>
      <c r="D31" s="40" t="s">
        <v>138</v>
      </c>
      <c r="E31" s="30" t="s">
        <v>20</v>
      </c>
      <c r="F31" s="21">
        <v>12</v>
      </c>
      <c r="G31" s="10">
        <v>332.12</v>
      </c>
      <c r="H31" s="11">
        <f t="shared" si="2"/>
        <v>3985.44</v>
      </c>
      <c r="I31" s="12">
        <f t="shared" si="3"/>
        <v>5169.5142239999996</v>
      </c>
    </row>
    <row r="32" spans="1:9" x14ac:dyDescent="0.3">
      <c r="A32" s="4"/>
      <c r="B32" s="55"/>
      <c r="C32" s="28" t="s">
        <v>206</v>
      </c>
      <c r="D32" s="27" t="s">
        <v>140</v>
      </c>
      <c r="E32" s="30"/>
      <c r="F32" s="21"/>
      <c r="G32" s="10"/>
      <c r="H32" s="11"/>
      <c r="I32" s="12"/>
    </row>
    <row r="33" spans="1:9" x14ac:dyDescent="0.3">
      <c r="A33" s="42" t="s">
        <v>7</v>
      </c>
      <c r="B33" s="55">
        <v>91341</v>
      </c>
      <c r="C33" s="43" t="s">
        <v>207</v>
      </c>
      <c r="D33" s="47" t="s">
        <v>139</v>
      </c>
      <c r="E33" s="30" t="s">
        <v>20</v>
      </c>
      <c r="F33" s="21">
        <v>2</v>
      </c>
      <c r="G33" s="10">
        <v>741.6</v>
      </c>
      <c r="H33" s="11">
        <f t="shared" si="2"/>
        <v>1483.2</v>
      </c>
      <c r="I33" s="12">
        <f t="shared" si="3"/>
        <v>1923.8587199999999</v>
      </c>
    </row>
    <row r="34" spans="1:9" x14ac:dyDescent="0.3">
      <c r="A34" s="42" t="s">
        <v>6</v>
      </c>
      <c r="B34" s="55" t="s">
        <v>145</v>
      </c>
      <c r="C34" s="43" t="s">
        <v>208</v>
      </c>
      <c r="D34" s="47" t="s">
        <v>141</v>
      </c>
      <c r="E34" s="30" t="s">
        <v>20</v>
      </c>
      <c r="F34" s="21">
        <v>1</v>
      </c>
      <c r="G34" s="10">
        <v>50.38</v>
      </c>
      <c r="H34" s="11">
        <f t="shared" si="2"/>
        <v>50.38</v>
      </c>
      <c r="I34" s="12">
        <f t="shared" si="3"/>
        <v>65.347898000000001</v>
      </c>
    </row>
    <row r="35" spans="1:9" x14ac:dyDescent="0.3">
      <c r="A35" s="42"/>
      <c r="B35" s="55"/>
      <c r="C35" s="28" t="s">
        <v>228</v>
      </c>
      <c r="D35" s="57" t="s">
        <v>229</v>
      </c>
      <c r="E35" s="30"/>
      <c r="F35" s="21"/>
      <c r="G35" s="10"/>
      <c r="H35" s="11"/>
      <c r="I35" s="12"/>
    </row>
    <row r="36" spans="1:9" x14ac:dyDescent="0.3">
      <c r="A36" s="42" t="s">
        <v>22</v>
      </c>
      <c r="B36" s="55" t="s">
        <v>232</v>
      </c>
      <c r="C36" s="43" t="s">
        <v>231</v>
      </c>
      <c r="D36" s="47" t="s">
        <v>230</v>
      </c>
      <c r="E36" s="30" t="s">
        <v>8</v>
      </c>
      <c r="F36" s="21">
        <v>4</v>
      </c>
      <c r="G36" s="10">
        <v>610.03</v>
      </c>
      <c r="H36" s="11">
        <f>F36*G36</f>
        <v>2440.12</v>
      </c>
      <c r="I36" s="12">
        <f>H36*1.2971</f>
        <v>3165.0796519999994</v>
      </c>
    </row>
    <row r="37" spans="1:9" x14ac:dyDescent="0.3">
      <c r="A37" s="4"/>
      <c r="B37" s="50"/>
      <c r="C37" s="76"/>
      <c r="D37" s="2"/>
      <c r="E37" s="76"/>
      <c r="F37" s="21"/>
      <c r="G37" s="24" t="s">
        <v>49</v>
      </c>
      <c r="H37" s="25">
        <f>SUM(H27:H36)</f>
        <v>10116.959999999999</v>
      </c>
      <c r="I37" s="26">
        <f>H37*1.2971</f>
        <v>13122.708815999998</v>
      </c>
    </row>
    <row r="38" spans="1:9" x14ac:dyDescent="0.3">
      <c r="A38" s="4"/>
      <c r="B38" s="50"/>
      <c r="C38" s="28" t="s">
        <v>52</v>
      </c>
      <c r="D38" s="6" t="s">
        <v>21</v>
      </c>
      <c r="E38" s="76"/>
      <c r="F38" s="21"/>
      <c r="G38" s="10"/>
      <c r="H38" s="11"/>
      <c r="I38" s="26"/>
    </row>
    <row r="39" spans="1:9" x14ac:dyDescent="0.3">
      <c r="A39" s="4"/>
      <c r="B39" s="50"/>
      <c r="C39" s="28" t="s">
        <v>72</v>
      </c>
      <c r="D39" s="6" t="s">
        <v>163</v>
      </c>
      <c r="E39" s="76"/>
      <c r="F39" s="21"/>
      <c r="G39" s="10"/>
      <c r="H39" s="11"/>
      <c r="I39" s="26"/>
    </row>
    <row r="40" spans="1:9" x14ac:dyDescent="0.3">
      <c r="A40" s="48" t="s">
        <v>22</v>
      </c>
      <c r="B40" s="54" t="s">
        <v>165</v>
      </c>
      <c r="C40" s="43" t="s">
        <v>180</v>
      </c>
      <c r="D40" s="46" t="s">
        <v>179</v>
      </c>
      <c r="E40" s="32" t="s">
        <v>16</v>
      </c>
      <c r="F40" s="21">
        <v>22</v>
      </c>
      <c r="G40" s="10">
        <v>3.64</v>
      </c>
      <c r="H40" s="11">
        <f t="shared" si="2"/>
        <v>80.08</v>
      </c>
      <c r="I40" s="12">
        <f t="shared" si="3"/>
        <v>103.87176799999999</v>
      </c>
    </row>
    <row r="41" spans="1:9" x14ac:dyDescent="0.3">
      <c r="A41" s="48" t="s">
        <v>22</v>
      </c>
      <c r="B41" s="54" t="s">
        <v>167</v>
      </c>
      <c r="C41" s="43" t="s">
        <v>181</v>
      </c>
      <c r="D41" s="46" t="s">
        <v>166</v>
      </c>
      <c r="E41" s="32" t="s">
        <v>16</v>
      </c>
      <c r="F41" s="21">
        <v>22</v>
      </c>
      <c r="G41" s="10">
        <v>71.073999999999998</v>
      </c>
      <c r="H41" s="11">
        <f t="shared" si="2"/>
        <v>1563.6279999999999</v>
      </c>
      <c r="I41" s="12">
        <f t="shared" si="3"/>
        <v>2028.1818787999998</v>
      </c>
    </row>
    <row r="42" spans="1:9" x14ac:dyDescent="0.3">
      <c r="A42" s="48" t="s">
        <v>22</v>
      </c>
      <c r="B42" s="54" t="s">
        <v>165</v>
      </c>
      <c r="C42" s="43" t="s">
        <v>182</v>
      </c>
      <c r="D42" s="40" t="s">
        <v>161</v>
      </c>
      <c r="E42" s="32" t="s">
        <v>16</v>
      </c>
      <c r="F42" s="21">
        <v>125</v>
      </c>
      <c r="G42" s="10">
        <v>3.64</v>
      </c>
      <c r="H42" s="11">
        <f t="shared" si="2"/>
        <v>455</v>
      </c>
      <c r="I42" s="12">
        <f t="shared" si="3"/>
        <v>590.18049999999994</v>
      </c>
    </row>
    <row r="43" spans="1:9" x14ac:dyDescent="0.3">
      <c r="A43" s="48" t="s">
        <v>22</v>
      </c>
      <c r="B43" s="54" t="s">
        <v>168</v>
      </c>
      <c r="C43" s="43" t="s">
        <v>183</v>
      </c>
      <c r="D43" s="40" t="s">
        <v>162</v>
      </c>
      <c r="E43" s="32" t="s">
        <v>16</v>
      </c>
      <c r="F43" s="21">
        <v>125</v>
      </c>
      <c r="G43" s="10">
        <v>41.36</v>
      </c>
      <c r="H43" s="11">
        <f t="shared" si="2"/>
        <v>5170</v>
      </c>
      <c r="I43" s="12">
        <f t="shared" si="3"/>
        <v>6706.0069999999996</v>
      </c>
    </row>
    <row r="44" spans="1:9" x14ac:dyDescent="0.3">
      <c r="A44" s="22"/>
      <c r="B44" s="54"/>
      <c r="C44" s="28" t="s">
        <v>53</v>
      </c>
      <c r="D44" s="27" t="s">
        <v>164</v>
      </c>
      <c r="E44" s="32"/>
      <c r="F44" s="21"/>
      <c r="G44" s="10"/>
      <c r="H44" s="11"/>
      <c r="I44" s="12"/>
    </row>
    <row r="45" spans="1:9" x14ac:dyDescent="0.3">
      <c r="A45" s="48" t="s">
        <v>22</v>
      </c>
      <c r="B45" s="54" t="s">
        <v>174</v>
      </c>
      <c r="C45" s="43" t="s">
        <v>184</v>
      </c>
      <c r="D45" s="40" t="s">
        <v>175</v>
      </c>
      <c r="E45" s="32" t="s">
        <v>8</v>
      </c>
      <c r="F45" s="21">
        <v>93.94</v>
      </c>
      <c r="G45" s="10">
        <v>4.4560000000000004</v>
      </c>
      <c r="H45" s="11">
        <f t="shared" si="2"/>
        <v>418.59664000000004</v>
      </c>
      <c r="I45" s="12">
        <f t="shared" si="3"/>
        <v>542.96170174400004</v>
      </c>
    </row>
    <row r="46" spans="1:9" x14ac:dyDescent="0.3">
      <c r="A46" s="48" t="s">
        <v>7</v>
      </c>
      <c r="B46" s="54">
        <v>94207</v>
      </c>
      <c r="C46" s="43" t="s">
        <v>185</v>
      </c>
      <c r="D46" s="40" t="s">
        <v>169</v>
      </c>
      <c r="E46" s="32" t="s">
        <v>8</v>
      </c>
      <c r="F46" s="21">
        <v>93.94</v>
      </c>
      <c r="G46" s="10">
        <v>33.92</v>
      </c>
      <c r="H46" s="11">
        <f t="shared" si="2"/>
        <v>3186.4448000000002</v>
      </c>
      <c r="I46" s="12">
        <f t="shared" si="3"/>
        <v>4133.1375500800004</v>
      </c>
    </row>
    <row r="47" spans="1:9" x14ac:dyDescent="0.3">
      <c r="A47" s="48" t="s">
        <v>22</v>
      </c>
      <c r="B47" s="54" t="s">
        <v>176</v>
      </c>
      <c r="C47" s="43" t="s">
        <v>186</v>
      </c>
      <c r="D47" s="40" t="s">
        <v>170</v>
      </c>
      <c r="E47" s="32" t="s">
        <v>16</v>
      </c>
      <c r="F47" s="21">
        <v>14.3</v>
      </c>
      <c r="G47" s="10">
        <v>1.98</v>
      </c>
      <c r="H47" s="11">
        <f t="shared" si="2"/>
        <v>28.314</v>
      </c>
      <c r="I47" s="12">
        <f t="shared" si="3"/>
        <v>36.726089399999999</v>
      </c>
    </row>
    <row r="48" spans="1:9" x14ac:dyDescent="0.3">
      <c r="A48" s="48" t="s">
        <v>7</v>
      </c>
      <c r="B48" s="54">
        <v>94223</v>
      </c>
      <c r="C48" s="43" t="s">
        <v>187</v>
      </c>
      <c r="D48" s="40" t="s">
        <v>171</v>
      </c>
      <c r="E48" s="32" t="s">
        <v>16</v>
      </c>
      <c r="F48" s="21">
        <v>14.3</v>
      </c>
      <c r="G48" s="10">
        <v>42.95</v>
      </c>
      <c r="H48" s="11">
        <f t="shared" si="2"/>
        <v>614.18500000000006</v>
      </c>
      <c r="I48" s="12">
        <f t="shared" si="3"/>
        <v>796.65936350000004</v>
      </c>
    </row>
    <row r="49" spans="1:9" ht="28.8" x14ac:dyDescent="0.3">
      <c r="A49" s="48" t="s">
        <v>22</v>
      </c>
      <c r="B49" s="54" t="s">
        <v>173</v>
      </c>
      <c r="C49" s="43" t="s">
        <v>188</v>
      </c>
      <c r="D49" s="49" t="s">
        <v>172</v>
      </c>
      <c r="E49" s="32" t="s">
        <v>16</v>
      </c>
      <c r="F49" s="21">
        <v>9</v>
      </c>
      <c r="G49" s="10">
        <v>3.53</v>
      </c>
      <c r="H49" s="11">
        <f t="shared" si="2"/>
        <v>31.77</v>
      </c>
      <c r="I49" s="12">
        <f t="shared" si="3"/>
        <v>41.208866999999998</v>
      </c>
    </row>
    <row r="50" spans="1:9" x14ac:dyDescent="0.3">
      <c r="A50" s="48" t="s">
        <v>22</v>
      </c>
      <c r="B50" s="54" t="s">
        <v>178</v>
      </c>
      <c r="C50" s="43" t="s">
        <v>189</v>
      </c>
      <c r="D50" s="40" t="s">
        <v>177</v>
      </c>
      <c r="E50" s="32" t="s">
        <v>16</v>
      </c>
      <c r="F50" s="21">
        <v>9</v>
      </c>
      <c r="G50" s="10">
        <v>13.24</v>
      </c>
      <c r="H50" s="11">
        <f t="shared" si="2"/>
        <v>119.16</v>
      </c>
      <c r="I50" s="12">
        <f t="shared" si="3"/>
        <v>154.56243599999999</v>
      </c>
    </row>
    <row r="51" spans="1:9" x14ac:dyDescent="0.3">
      <c r="A51" s="48" t="s">
        <v>6</v>
      </c>
      <c r="B51" s="54" t="s">
        <v>226</v>
      </c>
      <c r="C51" s="43" t="s">
        <v>190</v>
      </c>
      <c r="D51" s="40" t="s">
        <v>227</v>
      </c>
      <c r="E51" s="32" t="s">
        <v>8</v>
      </c>
      <c r="F51" s="21">
        <v>7.6</v>
      </c>
      <c r="G51" s="10">
        <v>178.3</v>
      </c>
      <c r="H51" s="11">
        <f t="shared" si="2"/>
        <v>1355.08</v>
      </c>
      <c r="I51" s="12">
        <f t="shared" si="3"/>
        <v>1757.6742679999998</v>
      </c>
    </row>
    <row r="52" spans="1:9" ht="22.2" customHeight="1" x14ac:dyDescent="0.3">
      <c r="A52" s="22" t="s">
        <v>22</v>
      </c>
      <c r="B52" s="50" t="s">
        <v>60</v>
      </c>
      <c r="C52" s="43" t="s">
        <v>225</v>
      </c>
      <c r="D52" s="46" t="s">
        <v>146</v>
      </c>
      <c r="E52" s="32" t="s">
        <v>8</v>
      </c>
      <c r="F52" s="21">
        <v>1070.5899999999999</v>
      </c>
      <c r="G52" s="10">
        <v>6.33</v>
      </c>
      <c r="H52" s="11">
        <f t="shared" si="2"/>
        <v>6776.8346999999994</v>
      </c>
      <c r="I52" s="12">
        <f t="shared" si="3"/>
        <v>8790.2322893699984</v>
      </c>
    </row>
    <row r="53" spans="1:9" x14ac:dyDescent="0.3">
      <c r="A53" s="4"/>
      <c r="B53" s="50"/>
      <c r="C53" s="76"/>
      <c r="D53" s="2"/>
      <c r="E53" s="76"/>
      <c r="F53" s="21"/>
      <c r="G53" s="24" t="s">
        <v>49</v>
      </c>
      <c r="H53" s="25">
        <f>SUM(H40:H52)</f>
        <v>19799.093139999997</v>
      </c>
      <c r="I53" s="26">
        <f>H53*1.2971</f>
        <v>25681.403711893996</v>
      </c>
    </row>
    <row r="54" spans="1:9" x14ac:dyDescent="0.3">
      <c r="A54" s="4"/>
      <c r="B54" s="50"/>
      <c r="C54" s="77" t="s">
        <v>54</v>
      </c>
      <c r="D54" s="27" t="s">
        <v>107</v>
      </c>
      <c r="E54" s="76"/>
      <c r="F54" s="21"/>
      <c r="G54" s="24"/>
      <c r="H54" s="11"/>
      <c r="I54" s="12"/>
    </row>
    <row r="55" spans="1:9" x14ac:dyDescent="0.3">
      <c r="A55" s="4"/>
      <c r="B55" s="50"/>
      <c r="C55" s="77" t="s">
        <v>55</v>
      </c>
      <c r="D55" s="27" t="s">
        <v>199</v>
      </c>
      <c r="E55" s="76"/>
      <c r="F55" s="21"/>
      <c r="G55" s="24"/>
      <c r="H55" s="11"/>
      <c r="I55" s="12"/>
    </row>
    <row r="56" spans="1:9" x14ac:dyDescent="0.3">
      <c r="A56" s="4" t="s">
        <v>6</v>
      </c>
      <c r="B56" s="50" t="s">
        <v>100</v>
      </c>
      <c r="C56" s="76" t="s">
        <v>114</v>
      </c>
      <c r="D56" s="13" t="s">
        <v>101</v>
      </c>
      <c r="E56" s="76" t="s">
        <v>20</v>
      </c>
      <c r="F56" s="21">
        <v>17</v>
      </c>
      <c r="G56" s="10">
        <v>27.26</v>
      </c>
      <c r="H56" s="11">
        <f>F56*G56</f>
        <v>463.42</v>
      </c>
      <c r="I56" s="12">
        <f t="shared" si="3"/>
        <v>601.102082</v>
      </c>
    </row>
    <row r="57" spans="1:9" x14ac:dyDescent="0.3">
      <c r="A57" s="4" t="s">
        <v>6</v>
      </c>
      <c r="B57" s="50" t="s">
        <v>102</v>
      </c>
      <c r="C57" s="76" t="s">
        <v>115</v>
      </c>
      <c r="D57" s="13" t="s">
        <v>104</v>
      </c>
      <c r="E57" s="8" t="s">
        <v>20</v>
      </c>
      <c r="F57" s="21">
        <v>17</v>
      </c>
      <c r="G57" s="10">
        <v>42.35</v>
      </c>
      <c r="H57" s="11">
        <f>F57*G57</f>
        <v>719.95</v>
      </c>
      <c r="I57" s="12">
        <f t="shared" si="3"/>
        <v>933.84714499999995</v>
      </c>
    </row>
    <row r="58" spans="1:9" x14ac:dyDescent="0.3">
      <c r="A58" s="4" t="s">
        <v>6</v>
      </c>
      <c r="B58" s="50" t="s">
        <v>100</v>
      </c>
      <c r="C58" s="76" t="s">
        <v>116</v>
      </c>
      <c r="D58" s="13" t="s">
        <v>105</v>
      </c>
      <c r="E58" s="8" t="s">
        <v>20</v>
      </c>
      <c r="F58" s="21">
        <v>4</v>
      </c>
      <c r="G58" s="10">
        <v>27.26</v>
      </c>
      <c r="H58" s="11">
        <f>F58*G58</f>
        <v>109.04</v>
      </c>
      <c r="I58" s="12">
        <f t="shared" si="3"/>
        <v>141.43578400000001</v>
      </c>
    </row>
    <row r="59" spans="1:9" x14ac:dyDescent="0.3">
      <c r="A59" s="22" t="s">
        <v>6</v>
      </c>
      <c r="B59" s="50" t="s">
        <v>102</v>
      </c>
      <c r="C59" s="76" t="s">
        <v>117</v>
      </c>
      <c r="D59" s="13" t="s">
        <v>106</v>
      </c>
      <c r="E59" s="8" t="s">
        <v>20</v>
      </c>
      <c r="F59" s="21">
        <v>2</v>
      </c>
      <c r="G59" s="10">
        <v>42.35</v>
      </c>
      <c r="H59" s="11">
        <f>F59*G59</f>
        <v>84.7</v>
      </c>
      <c r="I59" s="12">
        <f t="shared" si="3"/>
        <v>109.86436999999999</v>
      </c>
    </row>
    <row r="60" spans="1:9" x14ac:dyDescent="0.3">
      <c r="A60" s="48" t="s">
        <v>6</v>
      </c>
      <c r="B60" s="54" t="s">
        <v>153</v>
      </c>
      <c r="C60" s="76" t="s">
        <v>118</v>
      </c>
      <c r="D60" s="40" t="s">
        <v>147</v>
      </c>
      <c r="E60" s="43" t="s">
        <v>20</v>
      </c>
      <c r="F60" s="21">
        <v>2</v>
      </c>
      <c r="G60" s="10">
        <v>212.91</v>
      </c>
      <c r="H60" s="11">
        <f>F60*G60</f>
        <v>425.82</v>
      </c>
      <c r="I60" s="12">
        <f t="shared" si="3"/>
        <v>552.33112199999994</v>
      </c>
    </row>
    <row r="61" spans="1:9" x14ac:dyDescent="0.3">
      <c r="A61" s="48" t="s">
        <v>22</v>
      </c>
      <c r="B61" s="54" t="s">
        <v>191</v>
      </c>
      <c r="C61" s="76" t="s">
        <v>154</v>
      </c>
      <c r="D61" s="40" t="s">
        <v>148</v>
      </c>
      <c r="E61" s="43" t="s">
        <v>8</v>
      </c>
      <c r="F61" s="21">
        <v>5.14</v>
      </c>
      <c r="G61" s="10">
        <v>28.49</v>
      </c>
      <c r="H61" s="11">
        <f t="shared" ref="H61:H62" si="4">F61*G61</f>
        <v>146.43859999999998</v>
      </c>
      <c r="I61" s="12">
        <f t="shared" si="3"/>
        <v>189.94550805999995</v>
      </c>
    </row>
    <row r="62" spans="1:9" x14ac:dyDescent="0.3">
      <c r="A62" s="48" t="s">
        <v>22</v>
      </c>
      <c r="B62" s="54" t="s">
        <v>191</v>
      </c>
      <c r="C62" s="76" t="s">
        <v>155</v>
      </c>
      <c r="D62" s="40" t="s">
        <v>149</v>
      </c>
      <c r="E62" s="43" t="s">
        <v>8</v>
      </c>
      <c r="F62" s="21">
        <v>3.55</v>
      </c>
      <c r="G62" s="10">
        <v>28.49</v>
      </c>
      <c r="H62" s="11">
        <f t="shared" si="4"/>
        <v>101.13949999999998</v>
      </c>
      <c r="I62" s="12">
        <f t="shared" si="3"/>
        <v>131.18804544999998</v>
      </c>
    </row>
    <row r="63" spans="1:9" x14ac:dyDescent="0.3">
      <c r="A63" s="22" t="s">
        <v>6</v>
      </c>
      <c r="B63" s="50" t="s">
        <v>108</v>
      </c>
      <c r="C63" s="76" t="s">
        <v>156</v>
      </c>
      <c r="D63" s="13" t="s">
        <v>109</v>
      </c>
      <c r="E63" s="8" t="s">
        <v>8</v>
      </c>
      <c r="F63" s="21">
        <v>2.4</v>
      </c>
      <c r="G63" s="10">
        <v>230.23</v>
      </c>
      <c r="H63" s="11">
        <f t="shared" ref="H63:H68" si="5">F63*G63</f>
        <v>552.55199999999991</v>
      </c>
      <c r="I63" s="12">
        <f t="shared" si="3"/>
        <v>716.7151991999998</v>
      </c>
    </row>
    <row r="64" spans="1:9" x14ac:dyDescent="0.3">
      <c r="A64" s="48" t="s">
        <v>22</v>
      </c>
      <c r="B64" s="54" t="s">
        <v>192</v>
      </c>
      <c r="C64" s="76" t="s">
        <v>157</v>
      </c>
      <c r="D64" s="40" t="s">
        <v>150</v>
      </c>
      <c r="E64" s="43" t="s">
        <v>8</v>
      </c>
      <c r="F64" s="21">
        <v>2.74</v>
      </c>
      <c r="G64" s="10">
        <v>88.05</v>
      </c>
      <c r="H64" s="11">
        <f t="shared" si="5"/>
        <v>241.25700000000001</v>
      </c>
      <c r="I64" s="12">
        <f t="shared" si="3"/>
        <v>312.9344547</v>
      </c>
    </row>
    <row r="65" spans="1:9" x14ac:dyDescent="0.3">
      <c r="A65" s="48" t="s">
        <v>22</v>
      </c>
      <c r="B65" s="54" t="s">
        <v>192</v>
      </c>
      <c r="C65" s="76" t="s">
        <v>158</v>
      </c>
      <c r="D65" s="40" t="s">
        <v>151</v>
      </c>
      <c r="E65" s="43" t="s">
        <v>8</v>
      </c>
      <c r="F65" s="21">
        <v>3.55</v>
      </c>
      <c r="G65" s="10">
        <v>88.05</v>
      </c>
      <c r="H65" s="11">
        <f t="shared" si="5"/>
        <v>312.57749999999999</v>
      </c>
      <c r="I65" s="12">
        <f t="shared" si="3"/>
        <v>405.44427524999998</v>
      </c>
    </row>
    <row r="66" spans="1:9" x14ac:dyDescent="0.3">
      <c r="A66" s="48" t="s">
        <v>22</v>
      </c>
      <c r="B66" s="54" t="s">
        <v>193</v>
      </c>
      <c r="C66" s="76" t="s">
        <v>159</v>
      </c>
      <c r="D66" s="40" t="s">
        <v>152</v>
      </c>
      <c r="E66" s="43" t="s">
        <v>8</v>
      </c>
      <c r="F66" s="21">
        <v>0.44</v>
      </c>
      <c r="G66" s="10">
        <v>891.11</v>
      </c>
      <c r="H66" s="11">
        <f t="shared" si="5"/>
        <v>392.08840000000004</v>
      </c>
      <c r="I66" s="12">
        <f t="shared" si="3"/>
        <v>508.57786364000003</v>
      </c>
    </row>
    <row r="67" spans="1:9" x14ac:dyDescent="0.3">
      <c r="A67" s="48" t="s">
        <v>22</v>
      </c>
      <c r="B67" s="54" t="s">
        <v>198</v>
      </c>
      <c r="C67" s="76" t="s">
        <v>160</v>
      </c>
      <c r="D67" s="40" t="s">
        <v>196</v>
      </c>
      <c r="E67" s="43" t="s">
        <v>20</v>
      </c>
      <c r="F67" s="21">
        <v>3</v>
      </c>
      <c r="G67" s="10">
        <v>587.19000000000005</v>
      </c>
      <c r="H67" s="11">
        <f t="shared" si="5"/>
        <v>1761.5700000000002</v>
      </c>
      <c r="I67" s="12">
        <f t="shared" si="3"/>
        <v>2284.9324470000001</v>
      </c>
    </row>
    <row r="68" spans="1:9" x14ac:dyDescent="0.3">
      <c r="A68" s="48" t="s">
        <v>195</v>
      </c>
      <c r="B68" s="50"/>
      <c r="C68" s="76" t="s">
        <v>197</v>
      </c>
      <c r="D68" s="40" t="s">
        <v>194</v>
      </c>
      <c r="E68" s="43" t="s">
        <v>20</v>
      </c>
      <c r="F68" s="21">
        <v>3</v>
      </c>
      <c r="G68" s="10">
        <v>559.99</v>
      </c>
      <c r="H68" s="11">
        <f t="shared" si="5"/>
        <v>1679.97</v>
      </c>
      <c r="I68" s="12">
        <f t="shared" si="3"/>
        <v>2179.0890869999998</v>
      </c>
    </row>
    <row r="69" spans="1:9" x14ac:dyDescent="0.3">
      <c r="A69" s="22"/>
      <c r="B69" s="50"/>
      <c r="C69" s="76"/>
      <c r="D69" s="13"/>
      <c r="E69" s="8"/>
      <c r="F69" s="21"/>
      <c r="G69" s="24" t="s">
        <v>49</v>
      </c>
      <c r="H69" s="25">
        <f>SUM(H56:H68)</f>
        <v>6990.5230000000001</v>
      </c>
      <c r="I69" s="26">
        <f t="shared" si="3"/>
        <v>9067.4073833000002</v>
      </c>
    </row>
    <row r="70" spans="1:9" s="66" customFormat="1" x14ac:dyDescent="0.3">
      <c r="A70" s="60"/>
      <c r="B70" s="61"/>
      <c r="C70" s="28" t="s">
        <v>56</v>
      </c>
      <c r="D70" s="6" t="s">
        <v>113</v>
      </c>
      <c r="E70" s="62"/>
      <c r="F70" s="63"/>
      <c r="G70" s="44"/>
      <c r="H70" s="64"/>
      <c r="I70" s="65"/>
    </row>
    <row r="71" spans="1:9" customFormat="1" x14ac:dyDescent="0.3">
      <c r="A71" s="92"/>
      <c r="B71" s="70"/>
      <c r="C71" s="71" t="s">
        <v>57</v>
      </c>
      <c r="D71" s="72" t="s">
        <v>266</v>
      </c>
      <c r="E71" s="30"/>
      <c r="F71" s="73"/>
      <c r="G71" s="73"/>
      <c r="H71" s="74"/>
      <c r="I71" s="93"/>
    </row>
    <row r="72" spans="1:9" customFormat="1" x14ac:dyDescent="0.3">
      <c r="A72" s="92" t="s">
        <v>6</v>
      </c>
      <c r="B72" s="70" t="s">
        <v>267</v>
      </c>
      <c r="C72" s="30" t="s">
        <v>257</v>
      </c>
      <c r="D72" s="29" t="s">
        <v>274</v>
      </c>
      <c r="E72" s="30" t="s">
        <v>20</v>
      </c>
      <c r="F72" s="73">
        <v>9</v>
      </c>
      <c r="G72" s="78">
        <v>84.35</v>
      </c>
      <c r="H72" s="74">
        <f t="shared" ref="H72" si="6">F72*G72</f>
        <v>759.15</v>
      </c>
      <c r="I72" s="93">
        <f t="shared" ref="I72" si="7">H72*1.2735</f>
        <v>966.77752500000008</v>
      </c>
    </row>
    <row r="73" spans="1:9" customFormat="1" x14ac:dyDescent="0.3">
      <c r="A73" s="92" t="s">
        <v>6</v>
      </c>
      <c r="B73" s="70" t="s">
        <v>267</v>
      </c>
      <c r="C73" s="30" t="s">
        <v>258</v>
      </c>
      <c r="D73" s="29" t="s">
        <v>268</v>
      </c>
      <c r="E73" s="30" t="s">
        <v>20</v>
      </c>
      <c r="F73" s="73">
        <v>1</v>
      </c>
      <c r="G73" s="78">
        <v>84.35</v>
      </c>
      <c r="H73" s="74">
        <f t="shared" ref="H73:H77" si="8">F73*G73</f>
        <v>84.35</v>
      </c>
      <c r="I73" s="93">
        <f t="shared" ref="I73:I77" si="9">H73*1.2735</f>
        <v>107.419725</v>
      </c>
    </row>
    <row r="74" spans="1:9" customFormat="1" x14ac:dyDescent="0.3">
      <c r="A74" s="92" t="s">
        <v>6</v>
      </c>
      <c r="B74" s="70" t="s">
        <v>267</v>
      </c>
      <c r="C74" s="30" t="s">
        <v>259</v>
      </c>
      <c r="D74" s="29" t="s">
        <v>269</v>
      </c>
      <c r="E74" s="30" t="s">
        <v>20</v>
      </c>
      <c r="F74" s="73">
        <v>2</v>
      </c>
      <c r="G74" s="78">
        <v>84.35</v>
      </c>
      <c r="H74" s="74">
        <f t="shared" si="8"/>
        <v>168.7</v>
      </c>
      <c r="I74" s="93">
        <f t="shared" si="9"/>
        <v>214.83945</v>
      </c>
    </row>
    <row r="75" spans="1:9" customFormat="1" x14ac:dyDescent="0.3">
      <c r="A75" s="92" t="s">
        <v>6</v>
      </c>
      <c r="B75" s="70" t="s">
        <v>270</v>
      </c>
      <c r="C75" s="30" t="s">
        <v>260</v>
      </c>
      <c r="D75" s="29" t="s">
        <v>275</v>
      </c>
      <c r="E75" s="30" t="s">
        <v>20</v>
      </c>
      <c r="F75" s="73">
        <v>2</v>
      </c>
      <c r="G75" s="78">
        <v>128.5</v>
      </c>
      <c r="H75" s="74">
        <f t="shared" si="8"/>
        <v>257</v>
      </c>
      <c r="I75" s="93">
        <f t="shared" si="9"/>
        <v>327.28950000000003</v>
      </c>
    </row>
    <row r="76" spans="1:9" customFormat="1" x14ac:dyDescent="0.3">
      <c r="A76" s="92" t="s">
        <v>6</v>
      </c>
      <c r="B76" s="70" t="s">
        <v>270</v>
      </c>
      <c r="C76" s="30" t="s">
        <v>261</v>
      </c>
      <c r="D76" s="29" t="s">
        <v>271</v>
      </c>
      <c r="E76" s="30" t="s">
        <v>20</v>
      </c>
      <c r="F76" s="73">
        <v>1</v>
      </c>
      <c r="G76" s="78">
        <v>128.5</v>
      </c>
      <c r="H76" s="74">
        <f t="shared" si="8"/>
        <v>128.5</v>
      </c>
      <c r="I76" s="93">
        <f t="shared" si="9"/>
        <v>163.64475000000002</v>
      </c>
    </row>
    <row r="77" spans="1:9" customFormat="1" ht="43.2" x14ac:dyDescent="0.3">
      <c r="A77" s="92" t="s">
        <v>7</v>
      </c>
      <c r="B77" s="70" t="s">
        <v>272</v>
      </c>
      <c r="C77" s="30" t="s">
        <v>263</v>
      </c>
      <c r="D77" s="41" t="s">
        <v>273</v>
      </c>
      <c r="E77" s="30" t="s">
        <v>314</v>
      </c>
      <c r="F77" s="73">
        <v>1</v>
      </c>
      <c r="G77" s="78">
        <v>507.01</v>
      </c>
      <c r="H77" s="74">
        <f t="shared" si="8"/>
        <v>507.01</v>
      </c>
      <c r="I77" s="93">
        <f t="shared" si="9"/>
        <v>645.677235</v>
      </c>
    </row>
    <row r="78" spans="1:9" s="66" customFormat="1" x14ac:dyDescent="0.3">
      <c r="A78" s="60"/>
      <c r="B78" s="61"/>
      <c r="C78" s="28" t="s">
        <v>90</v>
      </c>
      <c r="D78" s="6" t="s">
        <v>256</v>
      </c>
      <c r="E78" s="62"/>
      <c r="F78" s="63"/>
      <c r="G78" s="44"/>
      <c r="H78" s="64"/>
      <c r="I78" s="65"/>
    </row>
    <row r="79" spans="1:9" s="66" customFormat="1" x14ac:dyDescent="0.3">
      <c r="A79" s="42" t="s">
        <v>22</v>
      </c>
      <c r="B79" s="67" t="s">
        <v>262</v>
      </c>
      <c r="C79" s="43" t="s">
        <v>286</v>
      </c>
      <c r="D79" s="46" t="s">
        <v>279</v>
      </c>
      <c r="E79" s="75" t="s">
        <v>16</v>
      </c>
      <c r="F79" s="63">
        <v>50</v>
      </c>
      <c r="G79" s="44">
        <v>3.22</v>
      </c>
      <c r="H79" s="64">
        <f>F79*G79</f>
        <v>161</v>
      </c>
      <c r="I79" s="65">
        <f>H79*1.2971</f>
        <v>208.83309999999997</v>
      </c>
    </row>
    <row r="80" spans="1:9" s="66" customFormat="1" x14ac:dyDescent="0.3">
      <c r="A80" s="42" t="s">
        <v>22</v>
      </c>
      <c r="B80" s="67" t="s">
        <v>262</v>
      </c>
      <c r="C80" s="43" t="s">
        <v>287</v>
      </c>
      <c r="D80" s="46" t="s">
        <v>278</v>
      </c>
      <c r="E80" s="75" t="s">
        <v>16</v>
      </c>
      <c r="F80" s="63">
        <v>25</v>
      </c>
      <c r="G80" s="44">
        <v>3.22</v>
      </c>
      <c r="H80" s="64">
        <f>F80*G80</f>
        <v>80.5</v>
      </c>
      <c r="I80" s="65">
        <f>H80*1.2971</f>
        <v>104.41654999999999</v>
      </c>
    </row>
    <row r="81" spans="1:9" s="66" customFormat="1" x14ac:dyDescent="0.3">
      <c r="A81" s="42" t="s">
        <v>22</v>
      </c>
      <c r="B81" s="67" t="s">
        <v>304</v>
      </c>
      <c r="C81" s="43" t="s">
        <v>288</v>
      </c>
      <c r="D81" s="46" t="s">
        <v>277</v>
      </c>
      <c r="E81" s="75" t="s">
        <v>16</v>
      </c>
      <c r="F81" s="63">
        <v>460</v>
      </c>
      <c r="G81" s="44">
        <v>3.98</v>
      </c>
      <c r="H81" s="64">
        <f>F81*G81</f>
        <v>1830.8</v>
      </c>
      <c r="I81" s="65">
        <f>H81*1.2971</f>
        <v>2374.7306799999997</v>
      </c>
    </row>
    <row r="82" spans="1:9" s="66" customFormat="1" x14ac:dyDescent="0.3">
      <c r="A82" s="42" t="s">
        <v>22</v>
      </c>
      <c r="B82" s="67" t="s">
        <v>304</v>
      </c>
      <c r="C82" s="43" t="s">
        <v>289</v>
      </c>
      <c r="D82" s="46" t="s">
        <v>276</v>
      </c>
      <c r="E82" s="75" t="s">
        <v>16</v>
      </c>
      <c r="F82" s="63">
        <v>230</v>
      </c>
      <c r="G82" s="44">
        <v>3.98</v>
      </c>
      <c r="H82" s="64">
        <f>F82*G82</f>
        <v>915.4</v>
      </c>
      <c r="I82" s="65">
        <f>H82*1.2971</f>
        <v>1187.3653399999998</v>
      </c>
    </row>
    <row r="83" spans="1:9" s="66" customFormat="1" x14ac:dyDescent="0.3">
      <c r="A83" s="42" t="s">
        <v>22</v>
      </c>
      <c r="B83" s="79" t="s">
        <v>305</v>
      </c>
      <c r="C83" s="43" t="s">
        <v>290</v>
      </c>
      <c r="D83" s="40" t="s">
        <v>280</v>
      </c>
      <c r="E83" s="43" t="s">
        <v>16</v>
      </c>
      <c r="F83" s="68">
        <v>135</v>
      </c>
      <c r="G83" s="69">
        <v>29.88</v>
      </c>
      <c r="H83" s="64">
        <f t="shared" ref="H83" si="10">F83*G83</f>
        <v>4033.7999999999997</v>
      </c>
      <c r="I83" s="65">
        <f t="shared" ref="I83" si="11">H83*1.2971</f>
        <v>5232.2419799999989</v>
      </c>
    </row>
    <row r="84" spans="1:9" s="66" customFormat="1" x14ac:dyDescent="0.3">
      <c r="A84" s="42" t="s">
        <v>22</v>
      </c>
      <c r="B84" s="79" t="s">
        <v>305</v>
      </c>
      <c r="C84" s="43" t="s">
        <v>291</v>
      </c>
      <c r="D84" s="40" t="s">
        <v>281</v>
      </c>
      <c r="E84" s="43" t="s">
        <v>16</v>
      </c>
      <c r="F84" s="68">
        <v>45</v>
      </c>
      <c r="G84" s="69">
        <v>29.88</v>
      </c>
      <c r="H84" s="64">
        <f t="shared" ref="H84" si="12">F84*G84</f>
        <v>1344.6</v>
      </c>
      <c r="I84" s="65">
        <f t="shared" ref="I84" si="13">H84*1.2971</f>
        <v>1744.0806599999999</v>
      </c>
    </row>
    <row r="85" spans="1:9" s="66" customFormat="1" x14ac:dyDescent="0.3">
      <c r="A85" s="42" t="s">
        <v>22</v>
      </c>
      <c r="B85" s="67" t="s">
        <v>310</v>
      </c>
      <c r="C85" s="43" t="s">
        <v>292</v>
      </c>
      <c r="D85" s="40" t="s">
        <v>282</v>
      </c>
      <c r="E85" s="75" t="s">
        <v>16</v>
      </c>
      <c r="F85" s="63">
        <v>12</v>
      </c>
      <c r="G85" s="44">
        <v>28.36</v>
      </c>
      <c r="H85" s="64">
        <f>F85*G85</f>
        <v>340.32</v>
      </c>
      <c r="I85" s="65">
        <f>H85*1.2971</f>
        <v>441.42907199999996</v>
      </c>
    </row>
    <row r="86" spans="1:9" s="66" customFormat="1" x14ac:dyDescent="0.3">
      <c r="A86" s="42" t="s">
        <v>6</v>
      </c>
      <c r="B86" s="67" t="s">
        <v>309</v>
      </c>
      <c r="C86" s="43" t="s">
        <v>293</v>
      </c>
      <c r="D86" s="46" t="s">
        <v>283</v>
      </c>
      <c r="E86" s="75" t="s">
        <v>16</v>
      </c>
      <c r="F86" s="63">
        <v>30</v>
      </c>
      <c r="G86" s="44">
        <v>42.72</v>
      </c>
      <c r="H86" s="64">
        <f>F86*G86</f>
        <v>1281.5999999999999</v>
      </c>
      <c r="I86" s="65">
        <f>H86*1.2971</f>
        <v>1662.3633599999998</v>
      </c>
    </row>
    <row r="87" spans="1:9" s="66" customFormat="1" x14ac:dyDescent="0.3">
      <c r="A87" s="48" t="s">
        <v>22</v>
      </c>
      <c r="B87" s="67" t="s">
        <v>306</v>
      </c>
      <c r="C87" s="43" t="s">
        <v>296</v>
      </c>
      <c r="D87" s="46" t="s">
        <v>285</v>
      </c>
      <c r="E87" s="75" t="s">
        <v>16</v>
      </c>
      <c r="F87" s="63">
        <v>84</v>
      </c>
      <c r="G87" s="44">
        <v>22.38</v>
      </c>
      <c r="H87" s="64">
        <f>F87*G87</f>
        <v>1879.9199999999998</v>
      </c>
      <c r="I87" s="65">
        <f>H87*1.2971</f>
        <v>2438.4442319999998</v>
      </c>
    </row>
    <row r="88" spans="1:9" s="66" customFormat="1" x14ac:dyDescent="0.3">
      <c r="A88" s="42" t="s">
        <v>6</v>
      </c>
      <c r="B88" s="67" t="s">
        <v>308</v>
      </c>
      <c r="C88" s="43" t="s">
        <v>294</v>
      </c>
      <c r="D88" s="46" t="s">
        <v>284</v>
      </c>
      <c r="E88" s="75" t="s">
        <v>16</v>
      </c>
      <c r="F88" s="63">
        <v>6</v>
      </c>
      <c r="G88" s="44">
        <v>48.38</v>
      </c>
      <c r="H88" s="64">
        <f t="shared" ref="H88:H92" si="14">F88*G88</f>
        <v>290.28000000000003</v>
      </c>
      <c r="I88" s="65">
        <f t="shared" ref="I88:I92" si="15">H88*1.2971</f>
        <v>376.52218800000003</v>
      </c>
    </row>
    <row r="89" spans="1:9" s="66" customFormat="1" x14ac:dyDescent="0.3">
      <c r="A89" s="42" t="s">
        <v>6</v>
      </c>
      <c r="B89" s="67" t="s">
        <v>307</v>
      </c>
      <c r="C89" s="43" t="s">
        <v>295</v>
      </c>
      <c r="D89" s="46" t="s">
        <v>302</v>
      </c>
      <c r="E89" s="75" t="s">
        <v>16</v>
      </c>
      <c r="F89" s="63">
        <v>6</v>
      </c>
      <c r="G89" s="44">
        <v>39.86</v>
      </c>
      <c r="H89" s="64">
        <f t="shared" si="14"/>
        <v>239.16</v>
      </c>
      <c r="I89" s="65">
        <f t="shared" si="15"/>
        <v>310.21443599999998</v>
      </c>
    </row>
    <row r="90" spans="1:9" s="66" customFormat="1" x14ac:dyDescent="0.3">
      <c r="A90" s="42" t="s">
        <v>6</v>
      </c>
      <c r="B90" s="67" t="s">
        <v>264</v>
      </c>
      <c r="C90" s="43" t="s">
        <v>297</v>
      </c>
      <c r="D90" s="40" t="s">
        <v>265</v>
      </c>
      <c r="E90" s="75" t="s">
        <v>20</v>
      </c>
      <c r="F90" s="63">
        <v>3</v>
      </c>
      <c r="G90" s="44">
        <v>69.38</v>
      </c>
      <c r="H90" s="64">
        <f t="shared" si="14"/>
        <v>208.14</v>
      </c>
      <c r="I90" s="65">
        <f t="shared" si="15"/>
        <v>269.97839399999998</v>
      </c>
    </row>
    <row r="91" spans="1:9" s="66" customFormat="1" x14ac:dyDescent="0.3">
      <c r="A91" s="42" t="s">
        <v>22</v>
      </c>
      <c r="B91" s="67" t="s">
        <v>311</v>
      </c>
      <c r="C91" s="43" t="s">
        <v>300</v>
      </c>
      <c r="D91" s="40" t="s">
        <v>298</v>
      </c>
      <c r="E91" s="75" t="s">
        <v>20</v>
      </c>
      <c r="F91" s="63">
        <v>10</v>
      </c>
      <c r="G91" s="44">
        <v>33.11</v>
      </c>
      <c r="H91" s="64">
        <f t="shared" si="14"/>
        <v>331.1</v>
      </c>
      <c r="I91" s="65">
        <f t="shared" si="15"/>
        <v>429.46981</v>
      </c>
    </row>
    <row r="92" spans="1:9" s="66" customFormat="1" x14ac:dyDescent="0.3">
      <c r="A92" s="42" t="s">
        <v>303</v>
      </c>
      <c r="B92" s="67"/>
      <c r="C92" s="43" t="s">
        <v>301</v>
      </c>
      <c r="D92" s="40" t="s">
        <v>299</v>
      </c>
      <c r="E92" s="75" t="s">
        <v>20</v>
      </c>
      <c r="F92" s="63">
        <v>1</v>
      </c>
      <c r="G92" s="44">
        <v>107.36</v>
      </c>
      <c r="H92" s="64">
        <f t="shared" si="14"/>
        <v>107.36</v>
      </c>
      <c r="I92" s="65">
        <f t="shared" si="15"/>
        <v>139.25665599999999</v>
      </c>
    </row>
    <row r="93" spans="1:9" x14ac:dyDescent="0.3">
      <c r="A93" s="4"/>
      <c r="B93" s="50"/>
      <c r="C93" s="76"/>
      <c r="D93" s="2"/>
      <c r="E93" s="76"/>
      <c r="F93" s="21"/>
      <c r="G93" s="24" t="s">
        <v>49</v>
      </c>
      <c r="H93" s="25">
        <f>SUM(H72:H92)</f>
        <v>14948.69</v>
      </c>
      <c r="I93" s="26">
        <f>H93*1.2971</f>
        <v>19389.945799000001</v>
      </c>
    </row>
    <row r="94" spans="1:9" x14ac:dyDescent="0.3">
      <c r="A94" s="4"/>
      <c r="B94" s="50"/>
      <c r="C94" s="77" t="s">
        <v>209</v>
      </c>
      <c r="D94" s="27" t="s">
        <v>110</v>
      </c>
      <c r="E94" s="76"/>
      <c r="F94" s="21"/>
      <c r="G94" s="24"/>
      <c r="H94" s="25"/>
      <c r="I94" s="26"/>
    </row>
    <row r="95" spans="1:9" x14ac:dyDescent="0.3">
      <c r="A95" s="4" t="s">
        <v>22</v>
      </c>
      <c r="B95" s="53" t="s">
        <v>96</v>
      </c>
      <c r="C95" s="43" t="s">
        <v>210</v>
      </c>
      <c r="D95" s="29" t="s">
        <v>95</v>
      </c>
      <c r="E95" s="30" t="s">
        <v>16</v>
      </c>
      <c r="F95" s="21">
        <v>27.5</v>
      </c>
      <c r="G95" s="10">
        <v>116.54</v>
      </c>
      <c r="H95" s="11">
        <f>F95*G95</f>
        <v>3204.8500000000004</v>
      </c>
      <c r="I95" s="12">
        <f>H95*1.2971</f>
        <v>4157.0109350000002</v>
      </c>
    </row>
    <row r="96" spans="1:9" x14ac:dyDescent="0.3">
      <c r="A96" s="4"/>
      <c r="B96" s="50"/>
      <c r="C96" s="76"/>
      <c r="D96" s="2"/>
      <c r="E96" s="76"/>
      <c r="F96" s="21"/>
      <c r="G96" s="24" t="s">
        <v>49</v>
      </c>
      <c r="H96" s="25">
        <f>SUM(H95)</f>
        <v>3204.8500000000004</v>
      </c>
      <c r="I96" s="26">
        <f>H96*1.2971</f>
        <v>4157.0109350000002</v>
      </c>
    </row>
    <row r="97" spans="1:11" x14ac:dyDescent="0.3">
      <c r="A97" s="4"/>
      <c r="B97" s="50"/>
      <c r="C97" s="28" t="s">
        <v>58</v>
      </c>
      <c r="D97" s="6" t="s">
        <v>123</v>
      </c>
      <c r="E97" s="76"/>
      <c r="F97" s="21"/>
      <c r="G97" s="10"/>
      <c r="H97" s="11"/>
      <c r="I97" s="26"/>
    </row>
    <row r="98" spans="1:11" x14ac:dyDescent="0.3">
      <c r="A98" s="4"/>
      <c r="B98" s="50"/>
      <c r="C98" s="28" t="s">
        <v>59</v>
      </c>
      <c r="D98" s="6" t="s">
        <v>23</v>
      </c>
      <c r="E98" s="76"/>
      <c r="F98" s="21"/>
      <c r="G98" s="10"/>
      <c r="H98" s="11"/>
      <c r="I98" s="12"/>
    </row>
    <row r="99" spans="1:11" x14ac:dyDescent="0.3">
      <c r="A99" s="42" t="s">
        <v>22</v>
      </c>
      <c r="B99" s="54" t="s">
        <v>201</v>
      </c>
      <c r="C99" s="43" t="s">
        <v>211</v>
      </c>
      <c r="D99" s="47" t="s">
        <v>200</v>
      </c>
      <c r="E99" s="34" t="s">
        <v>8</v>
      </c>
      <c r="F99" s="9">
        <v>1058.21</v>
      </c>
      <c r="G99" s="14">
        <v>49.4</v>
      </c>
      <c r="H99" s="11">
        <f t="shared" si="2"/>
        <v>52275.574000000001</v>
      </c>
      <c r="I99" s="12">
        <f t="shared" ref="I99:I116" si="16">H99*1.2971</f>
        <v>67806.64703539999</v>
      </c>
    </row>
    <row r="100" spans="1:11" x14ac:dyDescent="0.3">
      <c r="A100" s="42"/>
      <c r="B100" s="54"/>
      <c r="C100" s="28" t="s">
        <v>234</v>
      </c>
      <c r="D100" s="57" t="s">
        <v>233</v>
      </c>
      <c r="E100" s="34"/>
      <c r="F100" s="9"/>
      <c r="G100" s="14"/>
      <c r="H100" s="11"/>
      <c r="I100" s="12"/>
    </row>
    <row r="101" spans="1:11" x14ac:dyDescent="0.3">
      <c r="A101" s="42" t="s">
        <v>22</v>
      </c>
      <c r="B101" s="54" t="s">
        <v>239</v>
      </c>
      <c r="C101" s="43" t="s">
        <v>235</v>
      </c>
      <c r="D101" s="47" t="s">
        <v>251</v>
      </c>
      <c r="E101" s="58" t="s">
        <v>243</v>
      </c>
      <c r="F101" s="9">
        <v>28.55</v>
      </c>
      <c r="G101" s="14">
        <v>11.96</v>
      </c>
      <c r="H101" s="11">
        <f t="shared" si="2"/>
        <v>341.45800000000003</v>
      </c>
      <c r="I101" s="12">
        <f t="shared" si="16"/>
        <v>442.90517180000001</v>
      </c>
    </row>
    <row r="102" spans="1:11" x14ac:dyDescent="0.3">
      <c r="A102" s="42" t="s">
        <v>22</v>
      </c>
      <c r="B102" s="54" t="s">
        <v>240</v>
      </c>
      <c r="C102" s="43" t="s">
        <v>236</v>
      </c>
      <c r="D102" s="47" t="s">
        <v>252</v>
      </c>
      <c r="E102" s="58" t="s">
        <v>243</v>
      </c>
      <c r="F102" s="9">
        <v>43.26</v>
      </c>
      <c r="G102" s="14">
        <v>7.96</v>
      </c>
      <c r="H102" s="11">
        <f t="shared" si="2"/>
        <v>344.34960000000001</v>
      </c>
      <c r="I102" s="12">
        <f t="shared" si="16"/>
        <v>446.65586615999996</v>
      </c>
    </row>
    <row r="103" spans="1:11" x14ac:dyDescent="0.3">
      <c r="A103" s="42" t="s">
        <v>22</v>
      </c>
      <c r="B103" s="54" t="s">
        <v>241</v>
      </c>
      <c r="C103" s="43" t="s">
        <v>237</v>
      </c>
      <c r="D103" s="47" t="s">
        <v>253</v>
      </c>
      <c r="E103" s="58" t="s">
        <v>244</v>
      </c>
      <c r="F103" s="9">
        <v>432.6</v>
      </c>
      <c r="G103" s="14">
        <v>0.45</v>
      </c>
      <c r="H103" s="11">
        <f t="shared" si="2"/>
        <v>194.67000000000002</v>
      </c>
      <c r="I103" s="12">
        <f t="shared" si="16"/>
        <v>252.50645700000001</v>
      </c>
    </row>
    <row r="104" spans="1:11" x14ac:dyDescent="0.3">
      <c r="A104" s="42" t="s">
        <v>22</v>
      </c>
      <c r="B104" s="54" t="s">
        <v>242</v>
      </c>
      <c r="C104" s="43" t="s">
        <v>238</v>
      </c>
      <c r="D104" s="47" t="s">
        <v>254</v>
      </c>
      <c r="E104" s="58" t="s">
        <v>244</v>
      </c>
      <c r="F104" s="9">
        <v>38.07</v>
      </c>
      <c r="G104" s="14">
        <v>3.11</v>
      </c>
      <c r="H104" s="11">
        <f t="shared" si="2"/>
        <v>118.3977</v>
      </c>
      <c r="I104" s="12">
        <f t="shared" si="16"/>
        <v>153.57365666999999</v>
      </c>
    </row>
    <row r="105" spans="1:11" x14ac:dyDescent="0.3">
      <c r="A105" s="4"/>
      <c r="B105" s="50"/>
      <c r="C105" s="8"/>
      <c r="D105" s="33"/>
      <c r="E105" s="34"/>
      <c r="F105" s="9"/>
      <c r="G105" s="35" t="s">
        <v>49</v>
      </c>
      <c r="H105" s="25">
        <f>SUM(H99:H104)</f>
        <v>53274.4493</v>
      </c>
      <c r="I105" s="26">
        <f t="shared" si="16"/>
        <v>69102.28818702999</v>
      </c>
    </row>
    <row r="106" spans="1:11" x14ac:dyDescent="0.3">
      <c r="A106" s="4"/>
      <c r="B106" s="50"/>
      <c r="C106" s="28" t="s">
        <v>93</v>
      </c>
      <c r="D106" s="6" t="s">
        <v>212</v>
      </c>
      <c r="E106" s="76"/>
      <c r="F106" s="21"/>
      <c r="G106" s="10"/>
      <c r="H106" s="11"/>
      <c r="I106" s="12"/>
    </row>
    <row r="107" spans="1:11" x14ac:dyDescent="0.3">
      <c r="A107" s="4"/>
      <c r="B107" s="50"/>
      <c r="C107" s="28" t="s">
        <v>94</v>
      </c>
      <c r="D107" s="6" t="s">
        <v>24</v>
      </c>
      <c r="E107" s="76"/>
      <c r="F107" s="21"/>
      <c r="G107" s="10"/>
      <c r="H107" s="11"/>
      <c r="I107" s="12"/>
    </row>
    <row r="108" spans="1:11" x14ac:dyDescent="0.3">
      <c r="A108" s="22" t="s">
        <v>7</v>
      </c>
      <c r="B108" s="50" t="s">
        <v>69</v>
      </c>
      <c r="C108" s="43" t="s">
        <v>213</v>
      </c>
      <c r="D108" s="13" t="s">
        <v>63</v>
      </c>
      <c r="E108" s="8" t="s">
        <v>9</v>
      </c>
      <c r="F108" s="21">
        <v>5.51</v>
      </c>
      <c r="G108" s="10">
        <v>49.92</v>
      </c>
      <c r="H108" s="11">
        <f>F108*G108</f>
        <v>275.05919999999998</v>
      </c>
      <c r="I108" s="12">
        <f t="shared" si="16"/>
        <v>356.77928831999992</v>
      </c>
    </row>
    <row r="109" spans="1:11" x14ac:dyDescent="0.3">
      <c r="A109" s="22" t="s">
        <v>7</v>
      </c>
      <c r="B109" s="50">
        <v>95241</v>
      </c>
      <c r="C109" s="43" t="s">
        <v>103</v>
      </c>
      <c r="D109" s="13" t="s">
        <v>62</v>
      </c>
      <c r="E109" s="8" t="s">
        <v>8</v>
      </c>
      <c r="F109" s="21">
        <v>237.21</v>
      </c>
      <c r="G109" s="10">
        <v>19.88</v>
      </c>
      <c r="H109" s="11">
        <f>F109*G109</f>
        <v>4715.7348000000002</v>
      </c>
      <c r="I109" s="12">
        <f t="shared" si="16"/>
        <v>6116.7796090800002</v>
      </c>
    </row>
    <row r="110" spans="1:11" ht="28.8" x14ac:dyDescent="0.3">
      <c r="A110" s="22" t="s">
        <v>7</v>
      </c>
      <c r="B110" s="50">
        <v>87620</v>
      </c>
      <c r="C110" s="43" t="s">
        <v>214</v>
      </c>
      <c r="D110" s="23" t="s">
        <v>91</v>
      </c>
      <c r="E110" s="8" t="s">
        <v>8</v>
      </c>
      <c r="F110" s="21">
        <v>237.21</v>
      </c>
      <c r="G110" s="10">
        <v>23.06</v>
      </c>
      <c r="H110" s="11">
        <f t="shared" ref="H110" si="17">F110*G110</f>
        <v>5470.0626000000002</v>
      </c>
      <c r="I110" s="12">
        <f t="shared" si="16"/>
        <v>7095.2181984600002</v>
      </c>
    </row>
    <row r="111" spans="1:11" x14ac:dyDescent="0.3">
      <c r="A111" s="4" t="s">
        <v>6</v>
      </c>
      <c r="B111" s="56" t="s">
        <v>26</v>
      </c>
      <c r="C111" s="43" t="s">
        <v>215</v>
      </c>
      <c r="D111" s="2" t="s">
        <v>25</v>
      </c>
      <c r="E111" s="8" t="s">
        <v>8</v>
      </c>
      <c r="F111" s="21">
        <v>237.21</v>
      </c>
      <c r="G111" s="10">
        <v>74.63</v>
      </c>
      <c r="H111" s="11">
        <f t="shared" si="2"/>
        <v>17702.9823</v>
      </c>
      <c r="I111" s="12">
        <f t="shared" si="16"/>
        <v>22962.538341329997</v>
      </c>
    </row>
    <row r="112" spans="1:11" x14ac:dyDescent="0.3">
      <c r="A112" s="42"/>
      <c r="B112" s="54"/>
      <c r="C112" s="28" t="s">
        <v>245</v>
      </c>
      <c r="D112" s="57" t="s">
        <v>250</v>
      </c>
      <c r="E112" s="34"/>
      <c r="F112" s="9"/>
      <c r="G112" s="14"/>
      <c r="H112" s="11"/>
      <c r="I112" s="12"/>
      <c r="K112" s="90"/>
    </row>
    <row r="113" spans="1:11" x14ac:dyDescent="0.3">
      <c r="A113" s="42" t="s">
        <v>22</v>
      </c>
      <c r="B113" s="54" t="s">
        <v>239</v>
      </c>
      <c r="C113" s="43" t="s">
        <v>246</v>
      </c>
      <c r="D113" s="47" t="s">
        <v>251</v>
      </c>
      <c r="E113" s="58" t="s">
        <v>243</v>
      </c>
      <c r="F113" s="9">
        <v>45.9</v>
      </c>
      <c r="G113" s="14">
        <v>11.96</v>
      </c>
      <c r="H113" s="11">
        <f t="shared" ref="H113:H116" si="18">F113*G113</f>
        <v>548.96400000000006</v>
      </c>
      <c r="I113" s="12">
        <f t="shared" si="16"/>
        <v>712.06120440000007</v>
      </c>
      <c r="K113" s="90"/>
    </row>
    <row r="114" spans="1:11" x14ac:dyDescent="0.3">
      <c r="A114" s="42" t="s">
        <v>22</v>
      </c>
      <c r="B114" s="54" t="s">
        <v>240</v>
      </c>
      <c r="C114" s="43" t="s">
        <v>247</v>
      </c>
      <c r="D114" s="47" t="s">
        <v>252</v>
      </c>
      <c r="E114" s="58" t="s">
        <v>243</v>
      </c>
      <c r="F114" s="9">
        <v>69.540000000000006</v>
      </c>
      <c r="G114" s="14">
        <v>7.96</v>
      </c>
      <c r="H114" s="11">
        <f t="shared" si="18"/>
        <v>553.53840000000002</v>
      </c>
      <c r="I114" s="12">
        <f t="shared" si="16"/>
        <v>717.99465864000001</v>
      </c>
    </row>
    <row r="115" spans="1:11" x14ac:dyDescent="0.3">
      <c r="A115" s="42" t="s">
        <v>22</v>
      </c>
      <c r="B115" s="54" t="s">
        <v>241</v>
      </c>
      <c r="C115" s="43" t="s">
        <v>248</v>
      </c>
      <c r="D115" s="47" t="s">
        <v>253</v>
      </c>
      <c r="E115" s="58" t="s">
        <v>244</v>
      </c>
      <c r="F115" s="9">
        <v>695.4</v>
      </c>
      <c r="G115" s="14">
        <v>0.45</v>
      </c>
      <c r="H115" s="11">
        <f t="shared" si="18"/>
        <v>312.93</v>
      </c>
      <c r="I115" s="12">
        <f t="shared" si="16"/>
        <v>405.90150299999999</v>
      </c>
    </row>
    <row r="116" spans="1:11" x14ac:dyDescent="0.3">
      <c r="A116" s="42" t="s">
        <v>22</v>
      </c>
      <c r="B116" s="54" t="s">
        <v>242</v>
      </c>
      <c r="C116" s="43" t="s">
        <v>249</v>
      </c>
      <c r="D116" s="47" t="s">
        <v>254</v>
      </c>
      <c r="E116" s="58" t="s">
        <v>244</v>
      </c>
      <c r="F116" s="9">
        <v>61.2</v>
      </c>
      <c r="G116" s="14">
        <v>3.11</v>
      </c>
      <c r="H116" s="11">
        <f t="shared" si="18"/>
        <v>190.33199999999999</v>
      </c>
      <c r="I116" s="12">
        <f t="shared" si="16"/>
        <v>246.87963719999999</v>
      </c>
    </row>
    <row r="117" spans="1:11" x14ac:dyDescent="0.3">
      <c r="A117" s="4"/>
      <c r="B117" s="50"/>
      <c r="C117" s="76"/>
      <c r="D117" s="2"/>
      <c r="E117" s="76"/>
      <c r="F117" s="21"/>
      <c r="G117" s="24" t="s">
        <v>49</v>
      </c>
      <c r="H117" s="25">
        <f>SUM(H108:H116)</f>
        <v>29769.603299999999</v>
      </c>
      <c r="I117" s="26">
        <f>H117*1.2971</f>
        <v>38614.152440429993</v>
      </c>
    </row>
    <row r="118" spans="1:11" x14ac:dyDescent="0.3">
      <c r="A118" s="4"/>
      <c r="B118" s="50"/>
      <c r="C118" s="28" t="s">
        <v>111</v>
      </c>
      <c r="D118" s="6" t="s">
        <v>27</v>
      </c>
      <c r="E118" s="76"/>
      <c r="F118" s="21"/>
      <c r="G118" s="10"/>
      <c r="H118" s="25"/>
      <c r="I118" s="26"/>
    </row>
    <row r="119" spans="1:11" x14ac:dyDescent="0.3">
      <c r="A119" s="4"/>
      <c r="B119" s="50"/>
      <c r="C119" s="28" t="s">
        <v>112</v>
      </c>
      <c r="D119" s="6" t="s">
        <v>28</v>
      </c>
      <c r="E119" s="76"/>
      <c r="F119" s="21"/>
      <c r="G119" s="10"/>
      <c r="H119" s="25"/>
      <c r="I119" s="26"/>
    </row>
    <row r="120" spans="1:11" x14ac:dyDescent="0.3">
      <c r="A120" s="4" t="s">
        <v>7</v>
      </c>
      <c r="B120" s="56">
        <v>88489</v>
      </c>
      <c r="C120" s="43" t="s">
        <v>216</v>
      </c>
      <c r="D120" s="2" t="s">
        <v>29</v>
      </c>
      <c r="E120" s="76" t="s">
        <v>8</v>
      </c>
      <c r="F120" s="21">
        <v>303.38</v>
      </c>
      <c r="G120" s="10">
        <v>9.7100000000000009</v>
      </c>
      <c r="H120" s="11">
        <f>F120*G120</f>
        <v>2945.8198000000002</v>
      </c>
      <c r="I120" s="12">
        <f>H120*1.2971</f>
        <v>3821.02286258</v>
      </c>
    </row>
    <row r="121" spans="1:11" x14ac:dyDescent="0.3">
      <c r="A121" s="4" t="s">
        <v>7</v>
      </c>
      <c r="B121" s="56">
        <v>73446</v>
      </c>
      <c r="C121" s="43" t="s">
        <v>217</v>
      </c>
      <c r="D121" s="13" t="s">
        <v>76</v>
      </c>
      <c r="E121" s="76" t="s">
        <v>8</v>
      </c>
      <c r="F121" s="21">
        <v>336.44</v>
      </c>
      <c r="G121" s="10">
        <v>18.05</v>
      </c>
      <c r="H121" s="11">
        <f>F121*G121</f>
        <v>6072.7420000000002</v>
      </c>
      <c r="I121" s="12">
        <f>H121*1.2971</f>
        <v>7876.9536481999994</v>
      </c>
    </row>
    <row r="122" spans="1:11" x14ac:dyDescent="0.3">
      <c r="A122" s="4"/>
      <c r="B122" s="50"/>
      <c r="C122" s="28" t="s">
        <v>119</v>
      </c>
      <c r="D122" s="6" t="s">
        <v>30</v>
      </c>
      <c r="E122" s="76"/>
      <c r="F122" s="21"/>
      <c r="G122" s="10"/>
      <c r="H122" s="11"/>
      <c r="I122" s="12"/>
    </row>
    <row r="123" spans="1:11" x14ac:dyDescent="0.3">
      <c r="A123" s="42" t="s">
        <v>7</v>
      </c>
      <c r="B123" s="50">
        <v>88483</v>
      </c>
      <c r="C123" s="43" t="s">
        <v>218</v>
      </c>
      <c r="D123" s="40" t="s">
        <v>202</v>
      </c>
      <c r="E123" s="75" t="s">
        <v>8</v>
      </c>
      <c r="F123" s="21">
        <v>17</v>
      </c>
      <c r="G123" s="10">
        <v>2.57</v>
      </c>
      <c r="H123" s="11">
        <f>F123*G123</f>
        <v>43.69</v>
      </c>
      <c r="I123" s="12">
        <f t="shared" ref="I123:I128" si="19">H123*1.2971</f>
        <v>56.670298999999993</v>
      </c>
    </row>
    <row r="124" spans="1:11" x14ac:dyDescent="0.3">
      <c r="A124" s="4" t="s">
        <v>7</v>
      </c>
      <c r="B124" s="56">
        <v>88495</v>
      </c>
      <c r="C124" s="43" t="s">
        <v>219</v>
      </c>
      <c r="D124" s="2" t="s">
        <v>31</v>
      </c>
      <c r="E124" s="76" t="s">
        <v>8</v>
      </c>
      <c r="F124" s="21">
        <v>17</v>
      </c>
      <c r="G124" s="10">
        <v>8.17</v>
      </c>
      <c r="H124" s="11">
        <f>G124*F124</f>
        <v>138.88999999999999</v>
      </c>
      <c r="I124" s="12">
        <f t="shared" si="19"/>
        <v>180.15421899999998</v>
      </c>
    </row>
    <row r="125" spans="1:11" x14ac:dyDescent="0.3">
      <c r="A125" s="4" t="s">
        <v>7</v>
      </c>
      <c r="B125" s="56">
        <v>88487</v>
      </c>
      <c r="C125" s="43" t="s">
        <v>220</v>
      </c>
      <c r="D125" s="2" t="s">
        <v>73</v>
      </c>
      <c r="E125" s="76" t="s">
        <v>8</v>
      </c>
      <c r="F125" s="21">
        <v>942.89</v>
      </c>
      <c r="G125" s="10">
        <v>7.58</v>
      </c>
      <c r="H125" s="11">
        <f>G125*F125</f>
        <v>7147.1062000000002</v>
      </c>
      <c r="I125" s="12">
        <f t="shared" si="19"/>
        <v>9270.5114520200004</v>
      </c>
    </row>
    <row r="126" spans="1:11" x14ac:dyDescent="0.3">
      <c r="A126" s="22" t="s">
        <v>7</v>
      </c>
      <c r="B126" s="56">
        <v>88486</v>
      </c>
      <c r="C126" s="43" t="s">
        <v>221</v>
      </c>
      <c r="D126" s="13" t="s">
        <v>74</v>
      </c>
      <c r="E126" s="76" t="s">
        <v>8</v>
      </c>
      <c r="F126" s="21">
        <v>801.92</v>
      </c>
      <c r="G126" s="10">
        <v>8.6</v>
      </c>
      <c r="H126" s="11">
        <f>G126*F126</f>
        <v>6896.5119999999997</v>
      </c>
      <c r="I126" s="12">
        <f t="shared" si="19"/>
        <v>8945.4657152</v>
      </c>
    </row>
    <row r="127" spans="1:11" x14ac:dyDescent="0.3">
      <c r="A127" s="4" t="s">
        <v>7</v>
      </c>
      <c r="B127" s="56" t="s">
        <v>37</v>
      </c>
      <c r="C127" s="43" t="s">
        <v>222</v>
      </c>
      <c r="D127" s="2" t="s">
        <v>32</v>
      </c>
      <c r="E127" s="76" t="s">
        <v>8</v>
      </c>
      <c r="F127" s="21">
        <v>243.59</v>
      </c>
      <c r="G127" s="10">
        <v>23.86</v>
      </c>
      <c r="H127" s="11">
        <f>G127*F127</f>
        <v>5812.0573999999997</v>
      </c>
      <c r="I127" s="12">
        <f t="shared" si="19"/>
        <v>7538.8196535399993</v>
      </c>
    </row>
    <row r="128" spans="1:11" x14ac:dyDescent="0.3">
      <c r="A128" s="4" t="s">
        <v>7</v>
      </c>
      <c r="B128" s="56" t="s">
        <v>38</v>
      </c>
      <c r="C128" s="43" t="s">
        <v>223</v>
      </c>
      <c r="D128" s="2" t="s">
        <v>33</v>
      </c>
      <c r="E128" s="76" t="s">
        <v>8</v>
      </c>
      <c r="F128" s="21">
        <v>190.26</v>
      </c>
      <c r="G128" s="10">
        <v>21.49</v>
      </c>
      <c r="H128" s="11">
        <f>F128*G128</f>
        <v>4088.6873999999993</v>
      </c>
      <c r="I128" s="12">
        <f t="shared" si="19"/>
        <v>5303.436426539999</v>
      </c>
    </row>
    <row r="129" spans="1:9" x14ac:dyDescent="0.3">
      <c r="A129" s="4"/>
      <c r="B129" s="56"/>
      <c r="C129" s="28" t="s">
        <v>120</v>
      </c>
      <c r="D129" s="6" t="s">
        <v>92</v>
      </c>
      <c r="E129" s="76"/>
      <c r="F129" s="21"/>
      <c r="G129" s="10"/>
      <c r="H129" s="11"/>
      <c r="I129" s="12"/>
    </row>
    <row r="130" spans="1:9" x14ac:dyDescent="0.3">
      <c r="A130" s="4" t="s">
        <v>7</v>
      </c>
      <c r="B130" s="56">
        <v>88489</v>
      </c>
      <c r="C130" s="43" t="s">
        <v>224</v>
      </c>
      <c r="D130" s="2" t="s">
        <v>29</v>
      </c>
      <c r="E130" s="76" t="s">
        <v>8</v>
      </c>
      <c r="F130" s="21">
        <v>530.85</v>
      </c>
      <c r="G130" s="10">
        <v>9.7100000000000009</v>
      </c>
      <c r="H130" s="11">
        <f>F130*G130</f>
        <v>5154.5535000000009</v>
      </c>
      <c r="I130" s="12">
        <f>H130*1.2971</f>
        <v>6685.9713448500006</v>
      </c>
    </row>
    <row r="131" spans="1:9" x14ac:dyDescent="0.3">
      <c r="A131" s="4"/>
      <c r="B131" s="50"/>
      <c r="C131" s="76"/>
      <c r="D131" s="2"/>
      <c r="E131" s="76"/>
      <c r="F131" s="21"/>
      <c r="G131" s="24" t="s">
        <v>49</v>
      </c>
      <c r="H131" s="25">
        <f>SUM(H120:H130)</f>
        <v>38300.058300000004</v>
      </c>
      <c r="I131" s="26">
        <f>H131*1.2971</f>
        <v>49679.005620930002</v>
      </c>
    </row>
    <row r="132" spans="1:9" x14ac:dyDescent="0.3">
      <c r="A132" s="4"/>
      <c r="B132" s="50"/>
      <c r="C132" s="28" t="s">
        <v>121</v>
      </c>
      <c r="D132" s="6" t="s">
        <v>34</v>
      </c>
      <c r="E132" s="76"/>
      <c r="F132" s="21"/>
      <c r="G132" s="10"/>
      <c r="H132" s="11"/>
      <c r="I132" s="26"/>
    </row>
    <row r="133" spans="1:9" x14ac:dyDescent="0.3">
      <c r="A133" s="4" t="s">
        <v>6</v>
      </c>
      <c r="B133" s="50" t="s">
        <v>36</v>
      </c>
      <c r="C133" s="43" t="s">
        <v>122</v>
      </c>
      <c r="D133" s="2" t="s">
        <v>35</v>
      </c>
      <c r="E133" s="8" t="s">
        <v>8</v>
      </c>
      <c r="F133" s="21">
        <v>1034.8499999999999</v>
      </c>
      <c r="G133" s="10">
        <v>8.5299999999999994</v>
      </c>
      <c r="H133" s="11">
        <f>F133*G133</f>
        <v>8827.2704999999987</v>
      </c>
      <c r="I133" s="12">
        <f>H133*1.2971</f>
        <v>11449.852565549998</v>
      </c>
    </row>
    <row r="134" spans="1:9" x14ac:dyDescent="0.3">
      <c r="A134" s="4"/>
      <c r="B134" s="2"/>
      <c r="C134" s="2"/>
      <c r="D134" s="2"/>
      <c r="E134" s="2"/>
      <c r="F134" s="2"/>
      <c r="G134" s="77" t="s">
        <v>49</v>
      </c>
      <c r="H134" s="25">
        <f>H133</f>
        <v>8827.2704999999987</v>
      </c>
      <c r="I134" s="26">
        <f>H134*1.2971</f>
        <v>11449.852565549998</v>
      </c>
    </row>
    <row r="135" spans="1:9" x14ac:dyDescent="0.3">
      <c r="A135" s="4"/>
      <c r="B135" s="2"/>
      <c r="C135" s="2"/>
      <c r="D135" s="87" t="s">
        <v>77</v>
      </c>
      <c r="E135" s="87"/>
      <c r="F135" s="87"/>
      <c r="G135" s="87"/>
      <c r="H135" s="25">
        <f>SUM(H134,H131,H117,H53,H93,H37,H25,H15,H105,H69,H96)</f>
        <v>193577.47028903241</v>
      </c>
      <c r="I135" s="26">
        <f>H135*1.2971</f>
        <v>251089.33671190392</v>
      </c>
    </row>
    <row r="136" spans="1:9" x14ac:dyDescent="0.3">
      <c r="A136" s="42" t="s">
        <v>312</v>
      </c>
      <c r="B136" s="2"/>
      <c r="C136" s="2"/>
      <c r="D136" s="2"/>
      <c r="E136" s="2"/>
      <c r="F136" s="2"/>
      <c r="G136" s="6"/>
      <c r="H136" s="25"/>
      <c r="I136" s="26"/>
    </row>
    <row r="137" spans="1:9" x14ac:dyDescent="0.3">
      <c r="A137" s="4"/>
      <c r="B137" s="2"/>
      <c r="C137" s="2"/>
      <c r="D137" s="2"/>
      <c r="E137" s="2"/>
      <c r="F137" s="2"/>
      <c r="G137" s="6"/>
      <c r="H137" s="25"/>
      <c r="I137" s="26"/>
    </row>
    <row r="138" spans="1:9" x14ac:dyDescent="0.3">
      <c r="A138" s="4"/>
      <c r="B138" s="2"/>
      <c r="C138" s="2"/>
      <c r="D138" s="2"/>
      <c r="E138" s="2"/>
      <c r="F138" s="2"/>
      <c r="G138" s="2"/>
      <c r="H138" s="2"/>
      <c r="I138" s="3"/>
    </row>
    <row r="139" spans="1:9" x14ac:dyDescent="0.3">
      <c r="A139" s="4"/>
      <c r="B139" s="2"/>
      <c r="C139" s="2"/>
      <c r="D139" s="77" t="s">
        <v>315</v>
      </c>
      <c r="E139" s="2"/>
      <c r="F139" s="2"/>
      <c r="G139" s="2"/>
      <c r="H139" s="2"/>
      <c r="I139" s="3"/>
    </row>
    <row r="140" spans="1:9" x14ac:dyDescent="0.3">
      <c r="A140" s="4"/>
      <c r="B140" s="2"/>
      <c r="C140" s="2"/>
      <c r="D140" s="2"/>
      <c r="E140" s="2"/>
      <c r="F140" s="2"/>
      <c r="G140" s="2"/>
      <c r="H140" s="2"/>
      <c r="I140" s="3"/>
    </row>
    <row r="141" spans="1:9" x14ac:dyDescent="0.3">
      <c r="A141" s="4"/>
      <c r="B141" s="2"/>
      <c r="C141" s="2"/>
      <c r="D141" s="2"/>
      <c r="E141" s="2"/>
      <c r="F141" s="80" t="s">
        <v>313</v>
      </c>
      <c r="G141" s="81"/>
      <c r="H141" s="81"/>
      <c r="I141" s="82"/>
    </row>
    <row r="142" spans="1:9" x14ac:dyDescent="0.3">
      <c r="A142" s="4"/>
      <c r="B142" s="2"/>
      <c r="C142" s="2"/>
      <c r="D142" s="2"/>
      <c r="E142" s="2"/>
      <c r="F142" s="2"/>
      <c r="G142" s="2"/>
      <c r="H142" s="2"/>
      <c r="I142" s="3"/>
    </row>
    <row r="143" spans="1:9" x14ac:dyDescent="0.3">
      <c r="A143" s="4"/>
      <c r="B143" s="2"/>
      <c r="C143" s="2"/>
      <c r="D143" s="2"/>
      <c r="E143" s="2"/>
      <c r="F143" s="2"/>
      <c r="G143" s="2"/>
      <c r="H143" s="2"/>
      <c r="I143" s="3"/>
    </row>
    <row r="144" spans="1:9" x14ac:dyDescent="0.3">
      <c r="A144" s="4"/>
      <c r="B144" s="2"/>
      <c r="C144" s="2"/>
      <c r="D144" s="76" t="s">
        <v>78</v>
      </c>
      <c r="E144" s="2"/>
      <c r="F144" s="2"/>
      <c r="G144" s="2"/>
      <c r="H144" s="2"/>
      <c r="I144" s="3"/>
    </row>
    <row r="145" spans="1:9" x14ac:dyDescent="0.3">
      <c r="A145" s="4"/>
      <c r="B145" s="2"/>
      <c r="C145" s="2"/>
      <c r="D145" s="76" t="s">
        <v>79</v>
      </c>
      <c r="E145" s="2"/>
      <c r="F145" s="2"/>
      <c r="G145" s="2"/>
      <c r="H145" s="2"/>
      <c r="I145" s="3"/>
    </row>
    <row r="146" spans="1:9" x14ac:dyDescent="0.3">
      <c r="A146" s="4"/>
      <c r="B146" s="2"/>
      <c r="C146" s="2"/>
      <c r="D146" s="76" t="s">
        <v>80</v>
      </c>
      <c r="E146" s="2"/>
      <c r="F146" s="2"/>
      <c r="G146" s="2"/>
      <c r="H146" s="2"/>
      <c r="I146" s="3"/>
    </row>
    <row r="147" spans="1:9" x14ac:dyDescent="0.3">
      <c r="A147" s="4"/>
      <c r="B147" s="2"/>
      <c r="C147" s="2"/>
      <c r="D147" s="8"/>
      <c r="E147" s="2"/>
      <c r="F147" s="2"/>
      <c r="G147" s="2"/>
      <c r="H147" s="2"/>
      <c r="I147" s="3"/>
    </row>
    <row r="148" spans="1:9" x14ac:dyDescent="0.3">
      <c r="A148" s="4"/>
      <c r="B148" s="2"/>
      <c r="C148" s="2"/>
      <c r="D148" s="2"/>
      <c r="E148" s="2"/>
      <c r="F148" s="2"/>
      <c r="G148" s="2"/>
      <c r="H148" s="2"/>
      <c r="I148" s="3"/>
    </row>
    <row r="149" spans="1:9" x14ac:dyDescent="0.3">
      <c r="A149" s="4"/>
      <c r="B149" s="2"/>
      <c r="C149" s="2"/>
      <c r="D149" s="2"/>
      <c r="E149" s="2"/>
      <c r="F149" s="2"/>
      <c r="G149" s="2"/>
      <c r="H149" s="2"/>
      <c r="I149" s="3"/>
    </row>
    <row r="150" spans="1:9" x14ac:dyDescent="0.3">
      <c r="A150" s="4"/>
      <c r="B150" s="2"/>
      <c r="C150" s="2"/>
      <c r="D150" s="2"/>
      <c r="E150" s="2"/>
      <c r="F150" s="2"/>
      <c r="G150" s="2"/>
      <c r="H150" s="2"/>
      <c r="I150" s="3"/>
    </row>
    <row r="151" spans="1:9" x14ac:dyDescent="0.3">
      <c r="A151" s="4"/>
      <c r="B151" s="2"/>
      <c r="C151" s="2"/>
      <c r="D151" s="76" t="s">
        <v>81</v>
      </c>
      <c r="E151" s="2"/>
      <c r="F151" s="2"/>
      <c r="G151" s="2"/>
      <c r="H151" s="2"/>
      <c r="I151" s="3"/>
    </row>
    <row r="152" spans="1:9" ht="15" thickBot="1" x14ac:dyDescent="0.35">
      <c r="A152" s="36"/>
      <c r="B152" s="37"/>
      <c r="C152" s="37"/>
      <c r="D152" s="38" t="s">
        <v>82</v>
      </c>
      <c r="E152" s="37"/>
      <c r="F152" s="37"/>
      <c r="G152" s="37"/>
      <c r="H152" s="37"/>
      <c r="I152" s="39"/>
    </row>
    <row r="153" spans="1:9" x14ac:dyDescent="0.3">
      <c r="A153" s="2"/>
      <c r="B153" s="2"/>
      <c r="C153" s="2"/>
      <c r="D153" s="2"/>
      <c r="E153" s="2"/>
    </row>
    <row r="154" spans="1:9" x14ac:dyDescent="0.3">
      <c r="A154" s="2"/>
      <c r="B154" s="2"/>
      <c r="C154" s="2"/>
      <c r="D154" s="2"/>
      <c r="E154" s="2"/>
    </row>
    <row r="155" spans="1:9" x14ac:dyDescent="0.3">
      <c r="A155" s="2"/>
      <c r="B155" s="2"/>
      <c r="C155" s="2"/>
      <c r="D155" s="2"/>
      <c r="E155" s="2"/>
    </row>
    <row r="156" spans="1:9" x14ac:dyDescent="0.3">
      <c r="A156" s="2"/>
      <c r="B156" s="2"/>
      <c r="C156" s="2"/>
      <c r="D156" s="2"/>
      <c r="E156" s="2"/>
    </row>
    <row r="157" spans="1:9" x14ac:dyDescent="0.3">
      <c r="A157" s="2"/>
      <c r="B157" s="2"/>
      <c r="C157" s="2"/>
      <c r="D157" s="2"/>
      <c r="E157" s="2"/>
    </row>
  </sheetData>
  <mergeCells count="5">
    <mergeCell ref="F141:I141"/>
    <mergeCell ref="A1:I1"/>
    <mergeCell ref="A2:I2"/>
    <mergeCell ref="A3:D3"/>
    <mergeCell ref="D135:G135"/>
  </mergeCells>
  <printOptions horizontalCentered="1" verticalCentered="1" gridLines="1"/>
  <pageMargins left="0.23622047244094491" right="0.23622047244094491" top="0.94488188976377963" bottom="0.55118110236220474" header="0.31496062992125984" footer="0.31496062992125984"/>
  <pageSetup paperSize="9" scale="63" fitToHeight="0" orientation="portrait" horizontalDpi="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Zefiro</dc:creator>
  <cp:lastModifiedBy>João Zefiro</cp:lastModifiedBy>
  <cp:lastPrinted>2018-06-13T11:42:28Z</cp:lastPrinted>
  <dcterms:created xsi:type="dcterms:W3CDTF">2017-07-18T15:59:18Z</dcterms:created>
  <dcterms:modified xsi:type="dcterms:W3CDTF">2018-06-13T16:06:39Z</dcterms:modified>
</cp:coreProperties>
</file>