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 filterPrivacy="1"/>
  <bookViews>
    <workbookView xWindow="0" yWindow="0" windowWidth="22260" windowHeight="12645"/>
  </bookViews>
  <sheets>
    <sheet name="Cronograma" sheetId="4" r:id="rId1"/>
  </sheets>
  <definedNames>
    <definedName name="_xlnm.Print_Area" localSheetId="0">Cronograma!$A$4:$F$48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4" l="1"/>
  <c r="C33" i="4"/>
  <c r="E30" i="4" l="1"/>
  <c r="F30" i="4"/>
  <c r="E28" i="4"/>
  <c r="F28" i="4"/>
  <c r="E26" i="4"/>
  <c r="E24" i="4"/>
  <c r="F24" i="4"/>
  <c r="E22" i="4"/>
  <c r="F22" i="4"/>
  <c r="D30" i="4"/>
  <c r="D28" i="4"/>
  <c r="D26" i="4"/>
  <c r="D24" i="4"/>
  <c r="D22" i="4"/>
  <c r="E20" i="4"/>
  <c r="F20" i="4"/>
  <c r="D20" i="4"/>
  <c r="E18" i="4"/>
  <c r="F18" i="4"/>
  <c r="D18" i="4"/>
  <c r="E16" i="4"/>
  <c r="F16" i="4"/>
  <c r="D16" i="4"/>
  <c r="E14" i="4"/>
  <c r="F14" i="4"/>
  <c r="D14" i="4"/>
  <c r="E12" i="4"/>
  <c r="F12" i="4"/>
  <c r="D12" i="4"/>
  <c r="F33" i="4" l="1"/>
  <c r="E33" i="4"/>
  <c r="D33" i="4" l="1"/>
  <c r="D34" i="4" s="1"/>
  <c r="E34" i="4" s="1"/>
  <c r="F34" i="4" s="1"/>
  <c r="E31" i="4" l="1"/>
  <c r="F32" i="4"/>
  <c r="F31" i="4"/>
  <c r="D31" i="4"/>
  <c r="D32" i="4" l="1"/>
  <c r="E32" i="4"/>
</calcChain>
</file>

<file path=xl/sharedStrings.xml><?xml version="1.0" encoding="utf-8"?>
<sst xmlns="http://schemas.openxmlformats.org/spreadsheetml/2006/main" count="34" uniqueCount="34">
  <si>
    <t>Item</t>
  </si>
  <si>
    <t>Cidade: Birigui - SP</t>
  </si>
  <si>
    <t>__________________________</t>
  </si>
  <si>
    <t xml:space="preserve">   DANIEL NOZOMU HAZASKI</t>
  </si>
  <si>
    <t>_________________________</t>
  </si>
  <si>
    <t>_______________________________</t>
  </si>
  <si>
    <t>Serviço</t>
  </si>
  <si>
    <t>Valor dos Itens</t>
  </si>
  <si>
    <t>30 dias</t>
  </si>
  <si>
    <t>VALOR MENSAL</t>
  </si>
  <si>
    <t>VALOR ACUMULADO</t>
  </si>
  <si>
    <t>PORCENTAGEM ACUMULADA</t>
  </si>
  <si>
    <t>PORCENTAGEM MENSAL</t>
  </si>
  <si>
    <t>CRONOGAMA FÍSICO-FINANCEIRO</t>
  </si>
  <si>
    <t>60 dias</t>
  </si>
  <si>
    <t>Secretário de Obras</t>
  </si>
  <si>
    <t>Arqtº MILTON LOT JUNIOR</t>
  </si>
  <si>
    <t xml:space="preserve">Secretário Adjunto de Obras       </t>
  </si>
  <si>
    <t xml:space="preserve">             Engenheiro Civil</t>
  </si>
  <si>
    <t xml:space="preserve">Engº ALEXANDRE J. S. LASILA       </t>
  </si>
  <si>
    <t>Endereço: Rua Roberto Clark, número 236 - Centro (Centro POP)</t>
  </si>
  <si>
    <t>DEMOLIÇÕES E RETIRADAS</t>
  </si>
  <si>
    <t>ALVENARIA</t>
  </si>
  <si>
    <t>ESQUADRIAS</t>
  </si>
  <si>
    <t>INSTALAÇÕES HIDRÁULICAS</t>
  </si>
  <si>
    <t>ESGOTO</t>
  </si>
  <si>
    <t>PISOS</t>
  </si>
  <si>
    <t>INSTALAÇÕES ELÉTRICAS</t>
  </si>
  <si>
    <t>REVESTIMENTOS</t>
  </si>
  <si>
    <t>SERVIÇOS COMPLEMENTARES</t>
  </si>
  <si>
    <t>90 dias</t>
  </si>
  <si>
    <t>COBERTURA</t>
  </si>
  <si>
    <t>Birigui, 29 de maio de 2018.</t>
  </si>
  <si>
    <t>Obra: Reforma de banheiro e da cobertura do Centro POP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</si>
</sst>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/>
    <xf numFmtId="0" fontId="0" fillId="0" borderId="0" xfId="0" applyFont="1" applyBorder="1"/>
    <xf numFmtId="44" fontId="2" fillId="0" borderId="1" xfId="0" applyNumberFormat="1" applyFont="1" applyBorder="1" applyAlignment="1"/>
    <xf numFmtId="44" fontId="2" fillId="0" borderId="6" xfId="0" applyNumberFormat="1" applyFont="1" applyBorder="1" applyAlignment="1">
      <alignment horizontal="right"/>
    </xf>
    <xf numFmtId="44" fontId="2" fillId="3" borderId="1" xfId="0" applyNumberFormat="1" applyFont="1" applyFill="1" applyBorder="1" applyAlignment="1"/>
    <xf numFmtId="0" fontId="2" fillId="0" borderId="0" xfId="0" applyFont="1" applyAlignment="1">
      <alignment horizontal="right"/>
    </xf>
    <xf numFmtId="0" fontId="2" fillId="0" borderId="0" xfId="0" applyFont="1" applyAlignment="1"/>
    <xf numFmtId="44" fontId="0" fillId="0" borderId="1" xfId="0" applyNumberFormat="1" applyFill="1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44" fontId="2" fillId="0" borderId="6" xfId="0" applyNumberFormat="1" applyFont="1" applyBorder="1"/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9" fontId="0" fillId="2" borderId="1" xfId="1" applyNumberFormat="1" applyFont="1" applyFill="1" applyBorder="1" applyAlignment="1">
      <alignment horizontal="center" vertical="center"/>
    </xf>
    <xf numFmtId="9" fontId="0" fillId="0" borderId="1" xfId="0" applyNumberFormat="1" applyBorder="1"/>
    <xf numFmtId="0" fontId="2" fillId="0" borderId="0" xfId="0" applyFont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44" fontId="2" fillId="0" borderId="4" xfId="0" applyNumberFormat="1" applyFont="1" applyBorder="1"/>
    <xf numFmtId="9" fontId="0" fillId="2" borderId="14" xfId="1" applyNumberFormat="1" applyFont="1" applyFill="1" applyBorder="1" applyAlignment="1">
      <alignment horizontal="center"/>
    </xf>
    <xf numFmtId="44" fontId="0" fillId="0" borderId="3" xfId="0" applyNumberFormat="1" applyFill="1" applyBorder="1" applyAlignment="1">
      <alignment horizontal="center"/>
    </xf>
    <xf numFmtId="44" fontId="0" fillId="0" borderId="3" xfId="0" applyNumberFormat="1" applyBorder="1" applyAlignment="1">
      <alignment horizontal="center" vertical="center"/>
    </xf>
    <xf numFmtId="44" fontId="2" fillId="0" borderId="3" xfId="0" applyNumberFormat="1" applyFont="1" applyBorder="1" applyAlignment="1"/>
    <xf numFmtId="9" fontId="0" fillId="0" borderId="15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10" fontId="0" fillId="0" borderId="3" xfId="0" applyNumberFormat="1" applyBorder="1" applyAlignment="1">
      <alignment horizontal="center"/>
    </xf>
    <xf numFmtId="9" fontId="0" fillId="0" borderId="1" xfId="0" applyNumberFormat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9" fontId="0" fillId="0" borderId="1" xfId="0" applyNumberFormat="1" applyFill="1" applyBorder="1" applyAlignment="1">
      <alignment horizontal="center"/>
    </xf>
    <xf numFmtId="10" fontId="2" fillId="0" borderId="3" xfId="0" applyNumberFormat="1" applyFont="1" applyBorder="1" applyAlignment="1">
      <alignment horizontal="center"/>
    </xf>
    <xf numFmtId="9" fontId="0" fillId="2" borderId="14" xfId="0" applyNumberFormat="1" applyFill="1" applyBorder="1" applyAlignment="1">
      <alignment horizontal="center"/>
    </xf>
    <xf numFmtId="9" fontId="0" fillId="0" borderId="1" xfId="0" applyNumberFormat="1" applyFill="1" applyBorder="1" applyAlignment="1">
      <alignment horizontal="center" vertical="center"/>
    </xf>
    <xf numFmtId="9" fontId="0" fillId="0" borderId="3" xfId="0" applyNumberFormat="1" applyFill="1" applyBorder="1" applyAlignment="1">
      <alignment horizontal="center"/>
    </xf>
    <xf numFmtId="9" fontId="0" fillId="2" borderId="3" xfId="0" applyNumberForma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0" fillId="0" borderId="1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4" fontId="0" fillId="0" borderId="14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2" fillId="0" borderId="5" xfId="0" applyNumberFormat="1" applyFont="1" applyBorder="1" applyAlignment="1">
      <alignment horizontal="right"/>
    </xf>
    <xf numFmtId="0" fontId="2" fillId="0" borderId="6" xfId="0" applyNumberFormat="1" applyFont="1" applyBorder="1" applyAlignment="1">
      <alignment horizontal="right"/>
    </xf>
    <xf numFmtId="0" fontId="2" fillId="0" borderId="1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48"/>
  <sheetViews>
    <sheetView tabSelected="1" topLeftCell="A13" zoomScaleNormal="100" workbookViewId="0">
      <selection activeCell="C31" sqref="C31"/>
    </sheetView>
  </sheetViews>
  <sheetFormatPr defaultRowHeight="15" x14ac:dyDescent="0.25"/>
  <cols>
    <col min="2" max="2" width="27.7109375" customWidth="1"/>
    <col min="3" max="3" width="17.28515625" customWidth="1"/>
    <col min="4" max="4" width="15.5703125" customWidth="1"/>
    <col min="5" max="6" width="16.28515625" customWidth="1"/>
  </cols>
  <sheetData>
    <row r="4" spans="1:6" x14ac:dyDescent="0.25">
      <c r="A4" t="s">
        <v>33</v>
      </c>
      <c r="C4" s="1"/>
    </row>
    <row r="5" spans="1:6" x14ac:dyDescent="0.25">
      <c r="A5" t="s">
        <v>20</v>
      </c>
      <c r="C5" s="1"/>
    </row>
    <row r="6" spans="1:6" x14ac:dyDescent="0.25">
      <c r="A6" t="s">
        <v>1</v>
      </c>
      <c r="C6" s="1"/>
    </row>
    <row r="7" spans="1:6" x14ac:dyDescent="0.25">
      <c r="C7" s="1"/>
    </row>
    <row r="8" spans="1:6" ht="15.75" thickBot="1" x14ac:dyDescent="0.3">
      <c r="C8" s="1"/>
    </row>
    <row r="9" spans="1:6" ht="15.75" thickBot="1" x14ac:dyDescent="0.3">
      <c r="A9" s="41" t="s">
        <v>13</v>
      </c>
      <c r="B9" s="42"/>
      <c r="C9" s="42"/>
      <c r="D9" s="42"/>
      <c r="E9" s="42"/>
      <c r="F9" s="43"/>
    </row>
    <row r="10" spans="1:6" ht="15.75" thickBot="1" x14ac:dyDescent="0.3">
      <c r="A10" s="18" t="s">
        <v>0</v>
      </c>
      <c r="B10" s="19" t="s">
        <v>6</v>
      </c>
      <c r="C10" s="19" t="s">
        <v>7</v>
      </c>
      <c r="D10" s="19" t="s">
        <v>8</v>
      </c>
      <c r="E10" s="19" t="s">
        <v>14</v>
      </c>
      <c r="F10" s="20" t="s">
        <v>30</v>
      </c>
    </row>
    <row r="11" spans="1:6" x14ac:dyDescent="0.25">
      <c r="A11" s="56">
        <v>1</v>
      </c>
      <c r="B11" s="55" t="s">
        <v>21</v>
      </c>
      <c r="C11" s="51">
        <v>3617.03</v>
      </c>
      <c r="D11" s="26">
        <v>0.3</v>
      </c>
      <c r="E11" s="37">
        <v>0.7</v>
      </c>
      <c r="F11" s="30"/>
    </row>
    <row r="12" spans="1:6" x14ac:dyDescent="0.25">
      <c r="A12" s="44"/>
      <c r="B12" s="45"/>
      <c r="C12" s="52"/>
      <c r="D12" s="14">
        <f>D11*$C11</f>
        <v>1085.1089999999999</v>
      </c>
      <c r="E12" s="14">
        <f t="shared" ref="E12:F12" si="0">E11*$C11</f>
        <v>2531.9209999999998</v>
      </c>
      <c r="F12" s="27">
        <f t="shared" si="0"/>
        <v>0</v>
      </c>
    </row>
    <row r="13" spans="1:6" x14ac:dyDescent="0.25">
      <c r="A13" s="44">
        <v>2</v>
      </c>
      <c r="B13" s="45" t="s">
        <v>22</v>
      </c>
      <c r="C13" s="46">
        <v>352.22399999999999</v>
      </c>
      <c r="D13" s="21">
        <v>1</v>
      </c>
      <c r="E13" s="35"/>
      <c r="F13" s="31"/>
    </row>
    <row r="14" spans="1:6" x14ac:dyDescent="0.25">
      <c r="A14" s="44"/>
      <c r="B14" s="45"/>
      <c r="C14" s="46"/>
      <c r="D14" s="24">
        <f>D13*$C13</f>
        <v>352.22399999999999</v>
      </c>
      <c r="E14" s="24">
        <f t="shared" ref="E14:F14" si="1">E13*$C13</f>
        <v>0</v>
      </c>
      <c r="F14" s="28">
        <f t="shared" si="1"/>
        <v>0</v>
      </c>
    </row>
    <row r="15" spans="1:6" x14ac:dyDescent="0.25">
      <c r="A15" s="44">
        <v>3</v>
      </c>
      <c r="B15" s="45" t="s">
        <v>23</v>
      </c>
      <c r="C15" s="46">
        <v>619.58000000000004</v>
      </c>
      <c r="D15" s="33"/>
      <c r="E15" s="15">
        <v>1</v>
      </c>
      <c r="F15" s="39"/>
    </row>
    <row r="16" spans="1:6" x14ac:dyDescent="0.25">
      <c r="A16" s="44"/>
      <c r="B16" s="45"/>
      <c r="C16" s="46"/>
      <c r="D16" s="24">
        <f>D15*$C15</f>
        <v>0</v>
      </c>
      <c r="E16" s="24">
        <f t="shared" ref="E16:F16" si="2">E15*$C15</f>
        <v>619.58000000000004</v>
      </c>
      <c r="F16" s="28">
        <f t="shared" si="2"/>
        <v>0</v>
      </c>
    </row>
    <row r="17" spans="1:6" x14ac:dyDescent="0.25">
      <c r="A17" s="44">
        <v>4</v>
      </c>
      <c r="B17" s="45" t="s">
        <v>24</v>
      </c>
      <c r="C17" s="46">
        <v>641.47</v>
      </c>
      <c r="D17" s="34">
        <v>0.7</v>
      </c>
      <c r="E17" s="15">
        <v>0.3</v>
      </c>
      <c r="F17" s="39"/>
    </row>
    <row r="18" spans="1:6" x14ac:dyDescent="0.25">
      <c r="A18" s="44"/>
      <c r="B18" s="45"/>
      <c r="C18" s="46"/>
      <c r="D18" s="24">
        <f>D17*$C17</f>
        <v>449.029</v>
      </c>
      <c r="E18" s="24">
        <f t="shared" ref="E18:F18" si="3">E17*$C17</f>
        <v>192.441</v>
      </c>
      <c r="F18" s="28">
        <f t="shared" si="3"/>
        <v>0</v>
      </c>
    </row>
    <row r="19" spans="1:6" x14ac:dyDescent="0.25">
      <c r="A19" s="44">
        <v>5</v>
      </c>
      <c r="B19" s="45" t="s">
        <v>25</v>
      </c>
      <c r="C19" s="46">
        <v>427.97</v>
      </c>
      <c r="D19" s="34">
        <v>1</v>
      </c>
      <c r="E19" s="35"/>
      <c r="F19" s="32"/>
    </row>
    <row r="20" spans="1:6" x14ac:dyDescent="0.25">
      <c r="A20" s="44"/>
      <c r="B20" s="45"/>
      <c r="C20" s="46"/>
      <c r="D20" s="24">
        <f>D19*$C19</f>
        <v>427.97</v>
      </c>
      <c r="E20" s="24">
        <f t="shared" ref="E20:F20" si="4">E19*$C19</f>
        <v>0</v>
      </c>
      <c r="F20" s="28">
        <f t="shared" si="4"/>
        <v>0</v>
      </c>
    </row>
    <row r="21" spans="1:6" x14ac:dyDescent="0.25">
      <c r="A21" s="44">
        <v>6</v>
      </c>
      <c r="B21" s="45" t="s">
        <v>26</v>
      </c>
      <c r="C21" s="46">
        <v>263.60399999999998</v>
      </c>
      <c r="D21" s="34">
        <v>0.65</v>
      </c>
      <c r="E21" s="15">
        <v>0.35</v>
      </c>
      <c r="F21" s="39"/>
    </row>
    <row r="22" spans="1:6" x14ac:dyDescent="0.25">
      <c r="A22" s="44"/>
      <c r="B22" s="45"/>
      <c r="C22" s="46"/>
      <c r="D22" s="24">
        <f>D21*$C21</f>
        <v>171.3426</v>
      </c>
      <c r="E22" s="24">
        <f t="shared" ref="E22:F22" si="5">E21*$C21</f>
        <v>92.261399999999995</v>
      </c>
      <c r="F22" s="28">
        <f t="shared" si="5"/>
        <v>0</v>
      </c>
    </row>
    <row r="23" spans="1:6" x14ac:dyDescent="0.25">
      <c r="A23" s="44">
        <v>7</v>
      </c>
      <c r="B23" s="45" t="s">
        <v>27</v>
      </c>
      <c r="C23" s="46">
        <v>186.214</v>
      </c>
      <c r="D23" s="34">
        <v>1</v>
      </c>
      <c r="E23" s="35"/>
      <c r="F23" s="39"/>
    </row>
    <row r="24" spans="1:6" x14ac:dyDescent="0.25">
      <c r="A24" s="44"/>
      <c r="B24" s="45"/>
      <c r="C24" s="46"/>
      <c r="D24" s="24">
        <f>D23*$C23</f>
        <v>186.214</v>
      </c>
      <c r="E24" s="24">
        <f t="shared" ref="E24:F24" si="6">E23*$C23</f>
        <v>0</v>
      </c>
      <c r="F24" s="28">
        <f t="shared" si="6"/>
        <v>0</v>
      </c>
    </row>
    <row r="25" spans="1:6" x14ac:dyDescent="0.25">
      <c r="A25" s="44">
        <v>8</v>
      </c>
      <c r="B25" s="45" t="s">
        <v>28</v>
      </c>
      <c r="C25" s="46">
        <v>903.87</v>
      </c>
      <c r="D25" s="33"/>
      <c r="E25" s="15">
        <v>1</v>
      </c>
      <c r="F25" s="39"/>
    </row>
    <row r="26" spans="1:6" x14ac:dyDescent="0.25">
      <c r="A26" s="44"/>
      <c r="B26" s="45"/>
      <c r="C26" s="46"/>
      <c r="D26" s="24">
        <f>D25*$C25</f>
        <v>0</v>
      </c>
      <c r="E26" s="24">
        <f t="shared" ref="E26:F26" si="7">E25*$C25</f>
        <v>903.87</v>
      </c>
      <c r="F26" s="28">
        <f t="shared" si="7"/>
        <v>0</v>
      </c>
    </row>
    <row r="27" spans="1:6" x14ac:dyDescent="0.25">
      <c r="A27" s="44">
        <v>9</v>
      </c>
      <c r="B27" s="45" t="s">
        <v>31</v>
      </c>
      <c r="C27" s="46">
        <v>27476.93</v>
      </c>
      <c r="D27" s="38"/>
      <c r="E27" s="15">
        <v>0.4</v>
      </c>
      <c r="F27" s="40">
        <v>0.6</v>
      </c>
    </row>
    <row r="28" spans="1:6" x14ac:dyDescent="0.25">
      <c r="A28" s="44"/>
      <c r="B28" s="45"/>
      <c r="C28" s="46"/>
      <c r="D28" s="24">
        <f>D27*$C27</f>
        <v>0</v>
      </c>
      <c r="E28" s="24">
        <f t="shared" ref="E28:F28" si="8">E27*$C27</f>
        <v>10990.772000000001</v>
      </c>
      <c r="F28" s="28">
        <f t="shared" si="8"/>
        <v>16486.157999999999</v>
      </c>
    </row>
    <row r="29" spans="1:6" x14ac:dyDescent="0.25">
      <c r="A29" s="44">
        <v>10</v>
      </c>
      <c r="B29" s="45" t="s">
        <v>29</v>
      </c>
      <c r="C29" s="46">
        <v>129.85400000000001</v>
      </c>
      <c r="D29" s="33"/>
      <c r="E29" s="22"/>
      <c r="F29" s="40">
        <v>1</v>
      </c>
    </row>
    <row r="30" spans="1:6" x14ac:dyDescent="0.25">
      <c r="A30" s="44"/>
      <c r="B30" s="45"/>
      <c r="C30" s="46"/>
      <c r="D30" s="24">
        <f>D29*$C29</f>
        <v>0</v>
      </c>
      <c r="E30" s="24">
        <f t="shared" ref="E30:F30" si="9">E29*$C29</f>
        <v>0</v>
      </c>
      <c r="F30" s="28">
        <f t="shared" si="9"/>
        <v>129.85400000000001</v>
      </c>
    </row>
    <row r="31" spans="1:6" x14ac:dyDescent="0.25">
      <c r="A31" s="49" t="s">
        <v>12</v>
      </c>
      <c r="B31" s="50"/>
      <c r="C31" s="7"/>
      <c r="D31" s="16">
        <f>D33/C33</f>
        <v>7.7180398157691787E-2</v>
      </c>
      <c r="E31" s="16">
        <f>E33/C33</f>
        <v>0.44284808583187851</v>
      </c>
      <c r="F31" s="36">
        <f>F33/C33</f>
        <v>0.4799715160104297</v>
      </c>
    </row>
    <row r="32" spans="1:6" ht="18" customHeight="1" x14ac:dyDescent="0.25">
      <c r="A32" s="47" t="s">
        <v>11</v>
      </c>
      <c r="B32" s="48"/>
      <c r="C32" s="9"/>
      <c r="D32" s="16">
        <f>D34/C33</f>
        <v>7.7180398157691787E-2</v>
      </c>
      <c r="E32" s="16">
        <f>E34/C33</f>
        <v>0.52002848398957024</v>
      </c>
      <c r="F32" s="36">
        <f>F34/C33</f>
        <v>1</v>
      </c>
    </row>
    <row r="33" spans="1:6" ht="15.75" customHeight="1" x14ac:dyDescent="0.25">
      <c r="A33" s="47" t="s">
        <v>9</v>
      </c>
      <c r="B33" s="48"/>
      <c r="C33" s="11">
        <f>SUM(C11:C30)</f>
        <v>34618.745999999999</v>
      </c>
      <c r="D33" s="9">
        <f>D12+D14+D16+D18+D20+D22+D24+D26+D28+D30</f>
        <v>2671.8885999999998</v>
      </c>
      <c r="E33" s="9">
        <f t="shared" ref="E33:F33" si="10">E12+E14+E16+E18+E20+E22+E24+E26+E28+E30</f>
        <v>15330.8454</v>
      </c>
      <c r="F33" s="29">
        <f t="shared" si="10"/>
        <v>16616.011999999999</v>
      </c>
    </row>
    <row r="34" spans="1:6" ht="15.75" thickBot="1" x14ac:dyDescent="0.3">
      <c r="A34" s="53" t="s">
        <v>10</v>
      </c>
      <c r="B34" s="54"/>
      <c r="C34" s="10"/>
      <c r="D34" s="10">
        <f>D33</f>
        <v>2671.8885999999998</v>
      </c>
      <c r="E34" s="17">
        <f>D34+E33</f>
        <v>18002.734</v>
      </c>
      <c r="F34" s="25">
        <f>E34+F33</f>
        <v>34618.745999999999</v>
      </c>
    </row>
    <row r="35" spans="1:6" x14ac:dyDescent="0.25">
      <c r="A35" s="4"/>
      <c r="C35" s="3"/>
      <c r="D35" s="3"/>
    </row>
    <row r="36" spans="1:6" x14ac:dyDescent="0.25">
      <c r="A36" s="8"/>
      <c r="B36" s="2"/>
      <c r="C36" s="3"/>
      <c r="D36" s="3"/>
    </row>
    <row r="37" spans="1:6" x14ac:dyDescent="0.25">
      <c r="A37" s="2"/>
      <c r="C37" s="3"/>
      <c r="D37" s="3"/>
    </row>
    <row r="38" spans="1:6" x14ac:dyDescent="0.25">
      <c r="A38" s="5"/>
      <c r="C38" s="23" t="s">
        <v>32</v>
      </c>
      <c r="D38" s="13"/>
    </row>
    <row r="39" spans="1:6" x14ac:dyDescent="0.25">
      <c r="A39" s="5"/>
      <c r="B39" s="5"/>
      <c r="C39" s="5"/>
      <c r="D39" s="5"/>
    </row>
    <row r="40" spans="1:6" x14ac:dyDescent="0.25">
      <c r="A40" s="5"/>
      <c r="B40" s="5"/>
      <c r="C40" s="5"/>
      <c r="D40" s="5"/>
    </row>
    <row r="41" spans="1:6" x14ac:dyDescent="0.25">
      <c r="A41" s="5" t="s">
        <v>4</v>
      </c>
      <c r="B41" s="4"/>
      <c r="C41" s="6"/>
      <c r="F41" s="12" t="s">
        <v>5</v>
      </c>
    </row>
    <row r="42" spans="1:6" x14ac:dyDescent="0.25">
      <c r="A42" s="5" t="s">
        <v>3</v>
      </c>
      <c r="B42" s="5"/>
      <c r="C42" s="5"/>
      <c r="F42" s="12" t="s">
        <v>19</v>
      </c>
    </row>
    <row r="43" spans="1:6" x14ac:dyDescent="0.25">
      <c r="A43" s="5" t="s">
        <v>18</v>
      </c>
      <c r="B43" s="5"/>
      <c r="C43" s="5"/>
      <c r="F43" s="12" t="s">
        <v>17</v>
      </c>
    </row>
    <row r="44" spans="1:6" x14ac:dyDescent="0.25">
      <c r="A44" s="4"/>
      <c r="B44" s="5"/>
      <c r="C44" s="5"/>
      <c r="D44" s="5"/>
    </row>
    <row r="45" spans="1:6" x14ac:dyDescent="0.25">
      <c r="C45" s="23" t="s">
        <v>2</v>
      </c>
      <c r="D45" s="13"/>
    </row>
    <row r="46" spans="1:6" x14ac:dyDescent="0.25">
      <c r="C46" s="23" t="s">
        <v>16</v>
      </c>
      <c r="D46" s="13"/>
    </row>
    <row r="47" spans="1:6" x14ac:dyDescent="0.25">
      <c r="C47" s="23" t="s">
        <v>15</v>
      </c>
      <c r="D47" s="13"/>
    </row>
    <row r="48" spans="1:6" x14ac:dyDescent="0.25">
      <c r="C48" s="13"/>
      <c r="D48" s="13"/>
    </row>
  </sheetData>
  <mergeCells count="35">
    <mergeCell ref="C11:C12"/>
    <mergeCell ref="A34:B34"/>
    <mergeCell ref="A33:B33"/>
    <mergeCell ref="B11:B12"/>
    <mergeCell ref="A11:A12"/>
    <mergeCell ref="A13:A14"/>
    <mergeCell ref="B13:B14"/>
    <mergeCell ref="B15:B16"/>
    <mergeCell ref="A15:A16"/>
    <mergeCell ref="B17:B18"/>
    <mergeCell ref="A17:A18"/>
    <mergeCell ref="C15:C16"/>
    <mergeCell ref="C17:C18"/>
    <mergeCell ref="A32:B32"/>
    <mergeCell ref="A31:B31"/>
    <mergeCell ref="C13:C14"/>
    <mergeCell ref="A21:A22"/>
    <mergeCell ref="B21:B22"/>
    <mergeCell ref="C21:C22"/>
    <mergeCell ref="A9:F9"/>
    <mergeCell ref="A27:A28"/>
    <mergeCell ref="B27:B28"/>
    <mergeCell ref="C27:C28"/>
    <mergeCell ref="A29:A30"/>
    <mergeCell ref="B29:B30"/>
    <mergeCell ref="C29:C30"/>
    <mergeCell ref="A23:A24"/>
    <mergeCell ref="B23:B24"/>
    <mergeCell ref="C23:C24"/>
    <mergeCell ref="A25:A26"/>
    <mergeCell ref="B25:B26"/>
    <mergeCell ref="C25:C26"/>
    <mergeCell ref="A19:A20"/>
    <mergeCell ref="B19:B20"/>
    <mergeCell ref="C19:C20"/>
  </mergeCells>
  <printOptions horizontalCentered="1"/>
  <pageMargins left="0.51181102362204722" right="0.51181102362204722" top="1.5354330708661419" bottom="0.78740157480314965" header="0.31496062992125984" footer="0.31496062992125984"/>
  <pageSetup paperSize="9" scale="85" orientation="portrait" horizontalDpi="300" verticalDpi="0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</vt:lpstr>
      <vt:lpstr>Cronograma!Area_de_impressao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2018-05-29T11:40:27Z</dcterms:modified>
</cp:coreProperties>
</file>