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10.29_Reforma - Rua Isabel Fernandes Liranço,112- Luiz Nelson Lima\"/>
    </mc:Choice>
  </mc:AlternateContent>
  <bookViews>
    <workbookView xWindow="0" yWindow="0" windowWidth="19320" windowHeight="7755" tabRatio="977"/>
  </bookViews>
  <sheets>
    <sheet name="Planilha " sheetId="1" r:id="rId1"/>
    <sheet name="Plan3" sheetId="2" r:id="rId2"/>
  </sheets>
  <definedNames>
    <definedName name="_xlnm.Print_Area" localSheetId="0">'Planilha '!$A$1:$G$88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3" i="1" l="1"/>
  <c r="G66" i="1" l="1"/>
  <c r="G65" i="1"/>
  <c r="G62" i="1"/>
  <c r="G61" i="1"/>
  <c r="G60" i="1"/>
  <c r="G59" i="1"/>
  <c r="G58" i="1"/>
  <c r="G57" i="1"/>
  <c r="G54" i="1"/>
  <c r="G53" i="1"/>
  <c r="G41" i="1"/>
  <c r="G40" i="1"/>
  <c r="G39" i="1"/>
  <c r="G38" i="1"/>
  <c r="G37" i="1"/>
  <c r="G34" i="1"/>
  <c r="G33" i="1"/>
  <c r="G32" i="1"/>
  <c r="G31" i="1"/>
  <c r="G30" i="1"/>
  <c r="G27" i="1"/>
  <c r="G26" i="1"/>
  <c r="G22" i="1"/>
  <c r="G21" i="1"/>
  <c r="G18" i="1"/>
  <c r="G15" i="1"/>
  <c r="G14" i="1"/>
  <c r="G13" i="1"/>
  <c r="G12" i="1"/>
  <c r="G11" i="1"/>
  <c r="G24" i="1" l="1"/>
  <c r="G63" i="1"/>
  <c r="G19" i="1" l="1"/>
  <c r="G67" i="1" l="1"/>
  <c r="G42" i="1"/>
  <c r="G28" i="1"/>
  <c r="G35" i="1"/>
  <c r="G55" i="1"/>
  <c r="G16" i="1"/>
  <c r="G68" i="1" l="1"/>
  <c r="G69" i="1" l="1"/>
  <c r="G70" i="1"/>
</calcChain>
</file>

<file path=xl/sharedStrings.xml><?xml version="1.0" encoding="utf-8"?>
<sst xmlns="http://schemas.openxmlformats.org/spreadsheetml/2006/main" count="182" uniqueCount="136">
  <si>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</si>
  <si>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</si>
  <si>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</si>
  <si>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</si>
  <si>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</si>
  <si>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</si>
  <si>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</si>
  <si>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</si>
  <si>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</si>
  <si>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</si>
  <si>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</si>
  <si>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</si>
  <si>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</si>
  <si>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</si>
  <si>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</si>
  <si>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</si>
  <si>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</si>
  <si>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</si>
  <si>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</si>
  <si>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</si>
  <si>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</si>
  <si>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</si>
  <si>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</si>
  <si>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1.5</t>
  </si>
  <si>
    <t>Sub-Total</t>
  </si>
  <si>
    <t>FUNDAÇÃO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</si>
  <si>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</si>
  <si>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</si>
  <si>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</si>
  <si>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</si>
  <si>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</si>
  <si>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</si>
  <si>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</si>
  <si>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</si>
  <si>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</si>
  <si>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</si>
  <si>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</si>
  <si>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</si>
  <si>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</si>
  <si>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</si>
  <si>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</si>
  <si>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</si>
  <si>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</si>
  <si>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</si>
  <si>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</si>
  <si>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</si>
  <si>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</si>
  <si>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5.3</t>
  </si>
  <si>
    <t>5.4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</si>
  <si>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</si>
  <si>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</si>
  <si>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</si>
  <si>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</si>
  <si>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</si>
  <si>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</si>
  <si>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6.3</t>
  </si>
  <si>
    <t>Solda preparada – 3070</t>
  </si>
  <si>
    <t>Kg</t>
  </si>
  <si>
    <t>SINAPI 88317</t>
  </si>
  <si>
    <t>6.4</t>
  </si>
  <si>
    <t>Soldador c/ encargos complementares</t>
  </si>
  <si>
    <t>h</t>
  </si>
  <si>
    <t>SINAPI 88315</t>
  </si>
  <si>
    <t>6.5</t>
  </si>
  <si>
    <t>Serralheiro c/ encargos complementares</t>
  </si>
  <si>
    <t>CPOS 24.20.020</t>
  </si>
  <si>
    <t>6.6</t>
  </si>
  <si>
    <t>PINTURA</t>
  </si>
  <si>
    <t>CPOS 33.02.060</t>
  </si>
  <si>
    <t>7.1</t>
  </si>
  <si>
    <t>Massa corrida PVA 2 demãos em paredes (interna e externa)</t>
  </si>
  <si>
    <t>7.2</t>
  </si>
  <si>
    <t>SERVIÇOS COMPLEMENTARES</t>
  </si>
  <si>
    <t>CPOS 05.07.050</t>
  </si>
  <si>
    <t>8.1</t>
  </si>
  <si>
    <t>Remoção manual de entulho c/ caçamba metálica</t>
  </si>
  <si>
    <t>8.2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</si>
  <si>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</si>
  <si>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</si>
  <si>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</si>
  <si>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</si>
  <si>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</si>
  <si>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</si>
  <si>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</si>
  <si>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</si>
  <si>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</si>
  <si>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 xml:space="preserve">Revista Pini – Junho </t>
  </si>
  <si>
    <t>Obra : Reparo de residência danificada por rompimento de rede de água</t>
  </si>
  <si>
    <t>Cidade : Birigui</t>
  </si>
  <si>
    <t>Aplicação manual de pintura com tinta látex PVA em paredes e tetos, duas demãos</t>
  </si>
  <si>
    <t>SINAPI 88486</t>
  </si>
  <si>
    <t>_______________________________</t>
  </si>
  <si>
    <t xml:space="preserve"> </t>
  </si>
  <si>
    <t xml:space="preserve">                      Secretário de Obras</t>
  </si>
  <si>
    <t xml:space="preserve">                      _____________________________________</t>
  </si>
  <si>
    <t>SINAPI 72131</t>
  </si>
  <si>
    <t>Alvenaria em tijolo cerâmico macico 5x10x20cm 1 vez (espessura de 20cm)</t>
  </si>
  <si>
    <t>SINAPI 97622</t>
  </si>
  <si>
    <t>Execução de rodapé</t>
  </si>
  <si>
    <t>Recolocação de esquadrias metálicas portão de metalon 4,75m x 2,20m</t>
  </si>
  <si>
    <t>COBERTURA</t>
  </si>
  <si>
    <t>9.1</t>
  </si>
  <si>
    <t>9.2</t>
  </si>
  <si>
    <t>8.3</t>
  </si>
  <si>
    <t>8.4</t>
  </si>
  <si>
    <t>8.5</t>
  </si>
  <si>
    <t>8.6</t>
  </si>
  <si>
    <t>Retirada da cobertura em telha cerâmica romana c/ reaproveitamento</t>
  </si>
  <si>
    <t>Retirada da calha cocho em chapa galvanizada c/ reaproveitamento</t>
  </si>
  <si>
    <t>Mao de obra para execução da cobertura em telha cerâmica romana reaproveitada</t>
  </si>
  <si>
    <t>Mao de obra para execução da calha cocho reaproveitada</t>
  </si>
  <si>
    <t>3.2</t>
  </si>
  <si>
    <t>CPOS 18.06.023</t>
  </si>
  <si>
    <t>CPOS 18.06.022</t>
  </si>
  <si>
    <t>SIURB 79656</t>
  </si>
  <si>
    <t>CPOS 04.30.020</t>
  </si>
  <si>
    <t>CPOS 16.02.030</t>
  </si>
  <si>
    <t>CPOS 04.03.020</t>
  </si>
  <si>
    <t>CPOS 04.02.050</t>
  </si>
  <si>
    <t xml:space="preserve">                      Engº SAULO GIAMPIETRO</t>
  </si>
  <si>
    <t>CPOS 15.01.010</t>
  </si>
  <si>
    <t>Proprietário : Luiz Nelson Lima</t>
  </si>
  <si>
    <t>Local : Rua Isabel Fernandes Liranço, 112,  Nucleo Hab. Thereza Maria Barbieri</t>
  </si>
  <si>
    <t>CPOS 14.20.010</t>
  </si>
  <si>
    <t>3.3</t>
  </si>
  <si>
    <t>Construção de Vigas e Pilares em concreto armado</t>
  </si>
  <si>
    <t>Demolição de paredes da garagem</t>
  </si>
  <si>
    <t>Retirada de esquadria metálica (portão de metalon de 2,75m x 2,20m)</t>
  </si>
  <si>
    <t>Retirada da estrutura de madeira tipo 3 agua c/ reaproveitamento</t>
  </si>
  <si>
    <t xml:space="preserve">Mão de obra para execução de estrutura de madeira para cobertura de telha cerâmica tipo 3 agua </t>
  </si>
  <si>
    <t>Piso cerâmico esmaltado PEI - 4 resistência química A, para áreas internas sujeitas à lavagem frequente, assentado com argamassa colante industrializada</t>
  </si>
  <si>
    <t>CPOS 16.33.062</t>
  </si>
  <si>
    <t>SINAPI 73948/016</t>
  </si>
  <si>
    <t>(Vinte e Um Mil Quinhentos e Setenta e Três Reais e Trinta e Cinco Centavos)</t>
  </si>
  <si>
    <t>Birigui, 05 de Fevereiro de 2.019</t>
  </si>
  <si>
    <t>Fontes: Tabela SINAPI Dezembro/2018; Boletim CPOS 174; Revista Construção PINI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</si>
</sst>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;&quot; (&quot;#,##0.00\);&quot; -&quot;#\ ;@\ "/>
    <numFmt numFmtId="165" formatCode="_-&quot;R$ &quot;* #,##0.00_-;&quot;-R$ &quot;* #,##0.00_-;_-&quot;R$ &quot;* \-??_-;_-@_-"/>
    <numFmt numFmtId="166" formatCode="#,##0.000"/>
    <numFmt numFmtId="167" formatCode="#,##0.000\ ;&quot; (&quot;#,##0.000\);&quot; -&quot;#.0\ ;@\ "/>
  </numFmts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107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" fillId="3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3" borderId="4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3" xfId="0" applyFont="1" applyFill="1" applyBorder="1"/>
    <xf numFmtId="0" fontId="1" fillId="3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1" fillId="3" borderId="15" xfId="0" applyFont="1" applyFill="1" applyBorder="1"/>
    <xf numFmtId="0" fontId="1" fillId="3" borderId="6" xfId="0" applyFont="1" applyFill="1" applyBorder="1"/>
    <xf numFmtId="0" fontId="1" fillId="3" borderId="16" xfId="0" applyFont="1" applyFill="1" applyBorder="1"/>
    <xf numFmtId="0" fontId="4" fillId="0" borderId="9" xfId="4" applyFont="1" applyBorder="1" applyAlignment="1" applyProtection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0" fontId="7" fillId="0" borderId="1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wrapText="1"/>
    </xf>
    <xf numFmtId="164" fontId="4" fillId="0" borderId="1" xfId="1" applyFont="1" applyFill="1" applyBorder="1" applyAlignment="1">
      <alignment horizontal="center" vertical="center"/>
    </xf>
    <xf numFmtId="165" fontId="4" fillId="0" borderId="1" xfId="2" applyFont="1" applyFill="1" applyBorder="1" applyAlignment="1" applyProtection="1">
      <alignment horizontal="right" vertical="center"/>
    </xf>
    <xf numFmtId="165" fontId="4" fillId="0" borderId="9" xfId="2" applyFont="1" applyFill="1" applyBorder="1" applyAlignment="1" applyProtection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5" fontId="5" fillId="0" borderId="9" xfId="2" applyFont="1" applyFill="1" applyBorder="1" applyAlignment="1" applyProtection="1">
      <alignment horizontal="center" vertical="center"/>
    </xf>
    <xf numFmtId="0" fontId="5" fillId="0" borderId="1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wrapText="1"/>
    </xf>
    <xf numFmtId="165" fontId="4" fillId="0" borderId="1" xfId="2" applyFont="1" applyFill="1" applyBorder="1" applyAlignment="1" applyProtection="1">
      <alignment horizontal="center" vertical="center"/>
    </xf>
    <xf numFmtId="0" fontId="4" fillId="0" borderId="9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vertical="center" wrapText="1"/>
    </xf>
    <xf numFmtId="0" fontId="0" fillId="0" borderId="11" xfId="0" applyFont="1" applyFill="1" applyBorder="1"/>
    <xf numFmtId="0" fontId="0" fillId="0" borderId="1" xfId="0" applyFont="1" applyFill="1" applyBorder="1"/>
    <xf numFmtId="165" fontId="5" fillId="0" borderId="1" xfId="2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vertical="center" wrapText="1"/>
    </xf>
    <xf numFmtId="165" fontId="5" fillId="0" borderId="11" xfId="2" applyFont="1" applyFill="1" applyBorder="1" applyAlignment="1" applyProtection="1">
      <alignment horizontal="right" vertical="center"/>
    </xf>
    <xf numFmtId="165" fontId="5" fillId="0" borderId="1" xfId="2" applyFont="1" applyFill="1" applyBorder="1" applyAlignment="1" applyProtection="1">
      <alignment horizontal="right" vertical="center"/>
    </xf>
    <xf numFmtId="0" fontId="4" fillId="0" borderId="11" xfId="4" applyFont="1" applyFill="1" applyBorder="1" applyAlignment="1" applyProtection="1">
      <alignment horizontal="center" vertical="center"/>
    </xf>
    <xf numFmtId="0" fontId="1" fillId="0" borderId="7" xfId="0" applyFont="1" applyFill="1" applyBorder="1"/>
    <xf numFmtId="0" fontId="1" fillId="0" borderId="8" xfId="0" applyFont="1" applyFill="1" applyBorder="1"/>
    <xf numFmtId="0" fontId="1" fillId="0" borderId="15" xfId="0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0" fontId="1" fillId="0" borderId="6" xfId="0" applyFont="1" applyFill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16" xfId="0" applyFont="1" applyFill="1" applyBorder="1"/>
    <xf numFmtId="0" fontId="5" fillId="0" borderId="1" xfId="4" applyFont="1" applyFill="1" applyBorder="1" applyAlignment="1" applyProtection="1">
      <alignment horizontal="center" wrapText="1"/>
    </xf>
    <xf numFmtId="164" fontId="5" fillId="0" borderId="1" xfId="1" applyFont="1" applyFill="1" applyBorder="1" applyAlignment="1">
      <alignment horizontal="center" vertical="center"/>
    </xf>
    <xf numFmtId="165" fontId="6" fillId="0" borderId="1" xfId="2" applyFont="1" applyFill="1" applyBorder="1" applyAlignment="1" applyProtection="1">
      <alignment horizontal="center" vertical="center"/>
    </xf>
    <xf numFmtId="0" fontId="5" fillId="0" borderId="9" xfId="4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0" fontId="5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165" fontId="5" fillId="0" borderId="9" xfId="2" applyNumberFormat="1" applyFont="1" applyFill="1" applyBorder="1" applyAlignment="1" applyProtection="1">
      <alignment horizontal="center" vertical="center"/>
    </xf>
    <xf numFmtId="165" fontId="5" fillId="0" borderId="11" xfId="2" applyFont="1" applyFill="1" applyBorder="1" applyAlignment="1" applyProtection="1">
      <alignment horizontal="right" vertical="center"/>
    </xf>
    <xf numFmtId="165" fontId="5" fillId="0" borderId="1" xfId="2" applyFont="1" applyFill="1" applyBorder="1" applyAlignment="1" applyProtection="1">
      <alignment horizontal="right" vertical="center"/>
    </xf>
    <xf numFmtId="165" fontId="5" fillId="0" borderId="19" xfId="2" applyFont="1" applyFill="1" applyBorder="1" applyAlignment="1" applyProtection="1">
      <alignment horizontal="right" vertical="center"/>
    </xf>
    <xf numFmtId="165" fontId="5" fillId="0" borderId="20" xfId="2" applyFont="1" applyFill="1" applyBorder="1" applyAlignment="1" applyProtection="1">
      <alignment horizontal="right" vertical="center"/>
    </xf>
    <xf numFmtId="165" fontId="5" fillId="0" borderId="21" xfId="2" applyFont="1" applyFill="1" applyBorder="1" applyAlignment="1" applyProtection="1">
      <alignment horizontal="right" vertical="center"/>
    </xf>
    <xf numFmtId="0" fontId="10" fillId="0" borderId="5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22" xfId="0" applyFont="1" applyBorder="1" applyAlignment="1">
      <alignment horizontal="left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979714</xdr:colOff>
      <xdr:row>42</xdr:row>
      <xdr:rowOff>54428</xdr:rowOff>
    </xdr:from>
    <xdr:to>
      <xdr:col>6</xdr:col>
      <xdr:colOff>54428</xdr:colOff>
      <xdr:row>44</xdr:row>
      <xdr:rowOff>204106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714" y="8450035"/>
          <a:ext cx="9715500" cy="639536"/>
        </a:xfrm>
        <a:prstGeom prst="rect">
          <a:avLst/>
        </a:prstGeom>
      </xdr:spPr>
    </xdr:pic>
    <xdr:clientData/>
  </xdr:twoCellAnchor>
  <xdr:twoCellAnchor editAs="oneCell">
    <xdr:from>
      <xdr:col>0</xdr:col>
      <xdr:colOff>1215117</xdr:colOff>
      <xdr:row>0</xdr:row>
      <xdr:rowOff>68835</xdr:rowOff>
    </xdr:from>
    <xdr:to>
      <xdr:col>6</xdr:col>
      <xdr:colOff>299356</xdr:colOff>
      <xdr:row>2</xdr:row>
      <xdr:rowOff>136871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5117" y="68835"/>
          <a:ext cx="9741033" cy="639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view="pageBreakPreview" topLeftCell="A26" zoomScaleNormal="115" zoomScaleSheetLayoutView="100" workbookViewId="0">
      <selection activeCell="A47" sqref="A47:G47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2.5703125" bestFit="1" customWidth="1"/>
    <col min="8" max="996" width="8.42578125"/>
  </cols>
  <sheetData>
    <row r="1" spans="1:7" ht="30" customHeight="1" thickTop="1">
      <c r="A1" s="25"/>
      <c r="B1" s="26"/>
      <c r="C1" s="26"/>
      <c r="D1" s="26"/>
      <c r="E1" s="26"/>
      <c r="F1" s="26"/>
      <c r="G1" s="35"/>
    </row>
    <row r="2" spans="1:7" ht="15">
      <c r="A2" s="27"/>
      <c r="B2" s="16"/>
      <c r="C2" s="16"/>
      <c r="D2" s="16"/>
      <c r="E2" s="16"/>
      <c r="F2" s="16"/>
      <c r="G2" s="36"/>
    </row>
    <row r="3" spans="1:7" ht="18" customHeight="1">
      <c r="A3" s="28"/>
      <c r="B3" s="24"/>
      <c r="C3" s="24"/>
      <c r="D3" s="24"/>
      <c r="E3" s="24"/>
      <c r="F3" s="24"/>
      <c r="G3" s="37"/>
    </row>
    <row r="4" spans="1:7" ht="20.25">
      <c r="A4" s="104" t="s">
        <v>0</v>
      </c>
      <c r="B4" s="105"/>
      <c r="C4" s="105"/>
      <c r="D4" s="105"/>
      <c r="E4" s="105"/>
      <c r="F4" s="105"/>
      <c r="G4" s="106"/>
    </row>
    <row r="5" spans="1:7" ht="18.75">
      <c r="A5" s="100" t="s">
        <v>87</v>
      </c>
      <c r="B5" s="100"/>
      <c r="C5" s="100"/>
      <c r="D5" s="100"/>
      <c r="E5" s="100"/>
      <c r="F5" s="100"/>
      <c r="G5" s="100"/>
    </row>
    <row r="6" spans="1:7" ht="18.75">
      <c r="A6" s="100" t="s">
        <v>122</v>
      </c>
      <c r="B6" s="100"/>
      <c r="C6" s="100"/>
      <c r="D6" s="100"/>
      <c r="E6" s="100"/>
      <c r="F6" s="100"/>
      <c r="G6" s="100"/>
    </row>
    <row r="7" spans="1:7" ht="18.75">
      <c r="A7" s="100" t="s">
        <v>121</v>
      </c>
      <c r="B7" s="100"/>
      <c r="C7" s="100"/>
      <c r="D7" s="100"/>
      <c r="E7" s="100"/>
      <c r="F7" s="100"/>
      <c r="G7" s="100"/>
    </row>
    <row r="8" spans="1:7" ht="18.75">
      <c r="A8" s="100" t="s">
        <v>88</v>
      </c>
      <c r="B8" s="100"/>
      <c r="C8" s="100"/>
      <c r="D8" s="100"/>
      <c r="E8" s="100"/>
      <c r="F8" s="100"/>
      <c r="G8" s="100"/>
    </row>
    <row r="9" spans="1:7" ht="15" customHeight="1">
      <c r="A9" s="29" t="s">
        <v>1</v>
      </c>
      <c r="B9" s="17" t="s">
        <v>2</v>
      </c>
      <c r="C9" s="18" t="s">
        <v>3</v>
      </c>
      <c r="D9" s="17" t="s">
        <v>4</v>
      </c>
      <c r="E9" s="19" t="s">
        <v>5</v>
      </c>
      <c r="F9" s="20" t="s">
        <v>6</v>
      </c>
      <c r="G9" s="30" t="s">
        <v>7</v>
      </c>
    </row>
    <row r="10" spans="1:7" ht="15" customHeight="1">
      <c r="A10" s="31"/>
      <c r="B10" s="4">
        <v>1</v>
      </c>
      <c r="C10" s="5" t="s">
        <v>8</v>
      </c>
      <c r="D10" s="6"/>
      <c r="E10" s="7"/>
      <c r="F10" s="8"/>
      <c r="G10" s="38"/>
    </row>
    <row r="11" spans="1:7">
      <c r="A11" s="46" t="s">
        <v>9</v>
      </c>
      <c r="B11" s="47" t="s">
        <v>10</v>
      </c>
      <c r="C11" s="48" t="s">
        <v>11</v>
      </c>
      <c r="D11" s="47" t="s">
        <v>12</v>
      </c>
      <c r="E11" s="49">
        <v>40.049999999999997</v>
      </c>
      <c r="F11" s="61">
        <v>7.79</v>
      </c>
      <c r="G11" s="51">
        <f>ROUND(E11*F11,2)</f>
        <v>311.99</v>
      </c>
    </row>
    <row r="12" spans="1:7">
      <c r="A12" s="46" t="s">
        <v>13</v>
      </c>
      <c r="B12" s="47" t="s">
        <v>14</v>
      </c>
      <c r="C12" s="48" t="s">
        <v>15</v>
      </c>
      <c r="D12" s="47" t="s">
        <v>16</v>
      </c>
      <c r="E12" s="49">
        <v>20.350000000000001</v>
      </c>
      <c r="F12" s="61">
        <v>1.95</v>
      </c>
      <c r="G12" s="51">
        <f>ROUND(E12*F12,2)</f>
        <v>39.68</v>
      </c>
    </row>
    <row r="13" spans="1:7">
      <c r="A13" s="46" t="s">
        <v>17</v>
      </c>
      <c r="B13" s="47" t="s">
        <v>18</v>
      </c>
      <c r="C13" s="48" t="s">
        <v>19</v>
      </c>
      <c r="D13" s="47" t="s">
        <v>20</v>
      </c>
      <c r="E13" s="52">
        <v>2</v>
      </c>
      <c r="F13" s="61">
        <v>142.88999999999999</v>
      </c>
      <c r="G13" s="51">
        <f>ROUND(E13*F13,2)</f>
        <v>285.77999999999997</v>
      </c>
    </row>
    <row r="14" spans="1:7">
      <c r="A14" s="46" t="s">
        <v>17</v>
      </c>
      <c r="B14" s="53" t="s">
        <v>21</v>
      </c>
      <c r="C14" s="54" t="s">
        <v>22</v>
      </c>
      <c r="D14" s="55" t="s">
        <v>20</v>
      </c>
      <c r="E14" s="55">
        <v>0.7</v>
      </c>
      <c r="F14" s="61">
        <v>142.88999999999999</v>
      </c>
      <c r="G14" s="51">
        <f>ROUND(E14*F14,2)</f>
        <v>100.02</v>
      </c>
    </row>
    <row r="15" spans="1:7">
      <c r="A15" s="46" t="s">
        <v>97</v>
      </c>
      <c r="B15" s="53" t="s">
        <v>23</v>
      </c>
      <c r="C15" s="54" t="s">
        <v>126</v>
      </c>
      <c r="D15" s="55" t="s">
        <v>20</v>
      </c>
      <c r="E15" s="56">
        <v>3.48</v>
      </c>
      <c r="F15" s="61">
        <v>45.72</v>
      </c>
      <c r="G15" s="51">
        <f>ROUND(E15*F15,2)</f>
        <v>159.11000000000001</v>
      </c>
    </row>
    <row r="16" spans="1:7" ht="15" customHeight="1">
      <c r="A16" s="95" t="s">
        <v>24</v>
      </c>
      <c r="B16" s="96"/>
      <c r="C16" s="96"/>
      <c r="D16" s="96"/>
      <c r="E16" s="96"/>
      <c r="F16" s="96"/>
      <c r="G16" s="57">
        <f>SUM(G11:G15)</f>
        <v>896.58</v>
      </c>
    </row>
    <row r="17" spans="1:7" ht="15" customHeight="1">
      <c r="A17" s="58"/>
      <c r="B17" s="59">
        <v>2</v>
      </c>
      <c r="C17" s="60" t="s">
        <v>25</v>
      </c>
      <c r="D17" s="47"/>
      <c r="E17" s="49"/>
      <c r="F17" s="61"/>
      <c r="G17" s="62"/>
    </row>
    <row r="18" spans="1:7">
      <c r="A18" s="46" t="s">
        <v>86</v>
      </c>
      <c r="B18" s="47" t="s">
        <v>26</v>
      </c>
      <c r="C18" s="63" t="s">
        <v>27</v>
      </c>
      <c r="D18" s="47" t="s">
        <v>28</v>
      </c>
      <c r="E18" s="49">
        <v>5</v>
      </c>
      <c r="F18" s="61">
        <v>715</v>
      </c>
      <c r="G18" s="51">
        <f>ROUND(E18*F18,2)</f>
        <v>3575</v>
      </c>
    </row>
    <row r="19" spans="1:7" ht="15" customHeight="1">
      <c r="A19" s="95" t="s">
        <v>24</v>
      </c>
      <c r="B19" s="96"/>
      <c r="C19" s="96"/>
      <c r="D19" s="96"/>
      <c r="E19" s="96"/>
      <c r="F19" s="96"/>
      <c r="G19" s="57">
        <f>SUM(G18:G18)</f>
        <v>3575</v>
      </c>
    </row>
    <row r="20" spans="1:7" ht="15" customHeight="1">
      <c r="A20" s="58"/>
      <c r="B20" s="59">
        <v>3</v>
      </c>
      <c r="C20" s="60" t="s">
        <v>29</v>
      </c>
      <c r="D20" s="47"/>
      <c r="E20" s="49"/>
      <c r="F20" s="61"/>
      <c r="G20" s="51"/>
    </row>
    <row r="21" spans="1:7">
      <c r="A21" s="46" t="s">
        <v>30</v>
      </c>
      <c r="B21" s="47" t="s">
        <v>31</v>
      </c>
      <c r="C21" s="48" t="s">
        <v>32</v>
      </c>
      <c r="D21" s="47" t="s">
        <v>16</v>
      </c>
      <c r="E21" s="49">
        <v>4</v>
      </c>
      <c r="F21" s="50">
        <v>30.01</v>
      </c>
      <c r="G21" s="51">
        <f>ROUND(E21*F21,2)</f>
        <v>120.04</v>
      </c>
    </row>
    <row r="22" spans="1:7">
      <c r="A22" s="46" t="s">
        <v>95</v>
      </c>
      <c r="B22" s="47" t="s">
        <v>111</v>
      </c>
      <c r="C22" s="48" t="s">
        <v>96</v>
      </c>
      <c r="D22" s="47" t="s">
        <v>12</v>
      </c>
      <c r="E22" s="49">
        <v>21.02</v>
      </c>
      <c r="F22" s="50">
        <v>116.66</v>
      </c>
      <c r="G22" s="51">
        <f>ROUND(E22*F22,2)</f>
        <v>2452.19</v>
      </c>
    </row>
    <row r="23" spans="1:7">
      <c r="A23" s="46" t="s">
        <v>123</v>
      </c>
      <c r="B23" s="47" t="s">
        <v>124</v>
      </c>
      <c r="C23" s="48" t="s">
        <v>125</v>
      </c>
      <c r="D23" s="47" t="s">
        <v>20</v>
      </c>
      <c r="E23" s="49">
        <v>0.95299999999999996</v>
      </c>
      <c r="F23" s="50">
        <v>1097.75</v>
      </c>
      <c r="G23" s="51">
        <f>ROUND(E23*F23,2)</f>
        <v>1046.1600000000001</v>
      </c>
    </row>
    <row r="24" spans="1:7">
      <c r="A24" s="97" t="s">
        <v>24</v>
      </c>
      <c r="B24" s="98"/>
      <c r="C24" s="98"/>
      <c r="D24" s="98"/>
      <c r="E24" s="98"/>
      <c r="F24" s="99"/>
      <c r="G24" s="57">
        <f>SUM(G21:G23)</f>
        <v>3618.3900000000003</v>
      </c>
    </row>
    <row r="25" spans="1:7">
      <c r="A25" s="64"/>
      <c r="B25" s="65"/>
      <c r="C25" s="60" t="s">
        <v>33</v>
      </c>
      <c r="D25" s="47"/>
      <c r="E25" s="49"/>
      <c r="F25" s="66"/>
      <c r="G25" s="57"/>
    </row>
    <row r="26" spans="1:7">
      <c r="A26" s="46" t="s">
        <v>34</v>
      </c>
      <c r="B26" s="53" t="s">
        <v>35</v>
      </c>
      <c r="C26" s="48" t="s">
        <v>36</v>
      </c>
      <c r="D26" s="47" t="s">
        <v>12</v>
      </c>
      <c r="E26" s="49">
        <v>46.84</v>
      </c>
      <c r="F26" s="61">
        <v>3.35</v>
      </c>
      <c r="G26" s="51">
        <f>ROUND(E26*F26,2)</f>
        <v>156.91</v>
      </c>
    </row>
    <row r="27" spans="1:7">
      <c r="A27" s="46" t="s">
        <v>37</v>
      </c>
      <c r="B27" s="53" t="s">
        <v>38</v>
      </c>
      <c r="C27" s="48" t="s">
        <v>39</v>
      </c>
      <c r="D27" s="47" t="s">
        <v>12</v>
      </c>
      <c r="E27" s="49">
        <v>46.84</v>
      </c>
      <c r="F27" s="61">
        <v>16.82</v>
      </c>
      <c r="G27" s="51">
        <f>ROUND(E27*F27,2)</f>
        <v>787.85</v>
      </c>
    </row>
    <row r="28" spans="1:7">
      <c r="A28" s="95" t="s">
        <v>24</v>
      </c>
      <c r="B28" s="96"/>
      <c r="C28" s="96"/>
      <c r="D28" s="96"/>
      <c r="E28" s="96"/>
      <c r="F28" s="96"/>
      <c r="G28" s="57">
        <f>SUM(G26:G27)</f>
        <v>944.76</v>
      </c>
    </row>
    <row r="29" spans="1:7" ht="15" customHeight="1">
      <c r="A29" s="58"/>
      <c r="B29" s="59">
        <v>5</v>
      </c>
      <c r="C29" s="60" t="s">
        <v>40</v>
      </c>
      <c r="D29" s="47"/>
      <c r="E29" s="49"/>
      <c r="F29" s="61"/>
      <c r="G29" s="51"/>
    </row>
    <row r="30" spans="1:7">
      <c r="A30" s="46" t="s">
        <v>41</v>
      </c>
      <c r="B30" s="53" t="s">
        <v>42</v>
      </c>
      <c r="C30" s="48" t="s">
        <v>43</v>
      </c>
      <c r="D30" s="47" t="s">
        <v>20</v>
      </c>
      <c r="E30" s="49">
        <v>2</v>
      </c>
      <c r="F30" s="61">
        <v>19.95</v>
      </c>
      <c r="G30" s="51">
        <f>ROUND(E30*F30,2)</f>
        <v>39.9</v>
      </c>
    </row>
    <row r="31" spans="1:7" ht="15" customHeight="1">
      <c r="A31" s="46" t="s">
        <v>44</v>
      </c>
      <c r="B31" s="61" t="s">
        <v>45</v>
      </c>
      <c r="C31" s="67" t="s">
        <v>46</v>
      </c>
      <c r="D31" s="61" t="s">
        <v>20</v>
      </c>
      <c r="E31" s="49">
        <v>0.8</v>
      </c>
      <c r="F31" s="50">
        <v>478.16</v>
      </c>
      <c r="G31" s="51">
        <f>ROUND(E31*F31,2)</f>
        <v>382.53</v>
      </c>
    </row>
    <row r="32" spans="1:7" ht="24">
      <c r="A32" s="46" t="s">
        <v>113</v>
      </c>
      <c r="B32" s="47" t="s">
        <v>47</v>
      </c>
      <c r="C32" s="68" t="s">
        <v>130</v>
      </c>
      <c r="D32" s="47" t="s">
        <v>12</v>
      </c>
      <c r="E32" s="49">
        <v>40.049999999999997</v>
      </c>
      <c r="F32" s="50">
        <v>36.17</v>
      </c>
      <c r="G32" s="51">
        <f>ROUND(E32*F32,2)</f>
        <v>1448.61</v>
      </c>
    </row>
    <row r="33" spans="1:7" ht="15.75" customHeight="1">
      <c r="A33" s="46" t="s">
        <v>112</v>
      </c>
      <c r="B33" s="61" t="s">
        <v>48</v>
      </c>
      <c r="C33" s="48" t="s">
        <v>98</v>
      </c>
      <c r="D33" s="61" t="s">
        <v>16</v>
      </c>
      <c r="E33" s="49">
        <v>23.35</v>
      </c>
      <c r="F33" s="50">
        <v>11.4</v>
      </c>
      <c r="G33" s="51">
        <f>ROUND(E33*F33,2)</f>
        <v>266.19</v>
      </c>
    </row>
    <row r="34" spans="1:7">
      <c r="A34" s="46" t="s">
        <v>49</v>
      </c>
      <c r="B34" s="61" t="s">
        <v>50</v>
      </c>
      <c r="C34" s="48" t="s">
        <v>51</v>
      </c>
      <c r="D34" s="61" t="s">
        <v>20</v>
      </c>
      <c r="E34" s="49">
        <v>0.7</v>
      </c>
      <c r="F34" s="50">
        <v>521.28</v>
      </c>
      <c r="G34" s="51">
        <f>ROUND(E34*F34,2)</f>
        <v>364.9</v>
      </c>
    </row>
    <row r="35" spans="1:7">
      <c r="A35" s="95" t="s">
        <v>24</v>
      </c>
      <c r="B35" s="96"/>
      <c r="C35" s="96"/>
      <c r="D35" s="96"/>
      <c r="E35" s="96"/>
      <c r="F35" s="96"/>
      <c r="G35" s="57">
        <f>SUM(G30:G34)</f>
        <v>2502.13</v>
      </c>
    </row>
    <row r="36" spans="1:7" ht="15" customHeight="1">
      <c r="A36" s="69"/>
      <c r="B36" s="59">
        <v>6</v>
      </c>
      <c r="C36" s="60" t="s">
        <v>52</v>
      </c>
      <c r="D36" s="70"/>
      <c r="E36" s="70"/>
      <c r="F36" s="70"/>
      <c r="G36" s="57"/>
    </row>
    <row r="37" spans="1:7">
      <c r="A37" s="46" t="s">
        <v>53</v>
      </c>
      <c r="B37" s="53" t="s">
        <v>54</v>
      </c>
      <c r="C37" s="54" t="s">
        <v>127</v>
      </c>
      <c r="D37" s="55" t="s">
        <v>12</v>
      </c>
      <c r="E37" s="55">
        <v>6.05</v>
      </c>
      <c r="F37" s="61">
        <v>20.170000000000002</v>
      </c>
      <c r="G37" s="51">
        <f>ROUND(E37*F37,2)</f>
        <v>122.03</v>
      </c>
    </row>
    <row r="38" spans="1:7">
      <c r="A38" s="46" t="s">
        <v>114</v>
      </c>
      <c r="B38" s="47" t="s">
        <v>55</v>
      </c>
      <c r="C38" s="48" t="s">
        <v>56</v>
      </c>
      <c r="D38" s="47" t="s">
        <v>57</v>
      </c>
      <c r="E38" s="49">
        <v>0.5</v>
      </c>
      <c r="F38" s="61">
        <v>52.97</v>
      </c>
      <c r="G38" s="51">
        <f>ROUND(E38*F38,2)</f>
        <v>26.49</v>
      </c>
    </row>
    <row r="39" spans="1:7">
      <c r="A39" s="71" t="s">
        <v>58</v>
      </c>
      <c r="B39" s="53" t="s">
        <v>59</v>
      </c>
      <c r="C39" s="48" t="s">
        <v>60</v>
      </c>
      <c r="D39" s="47" t="s">
        <v>61</v>
      </c>
      <c r="E39" s="49">
        <v>1</v>
      </c>
      <c r="F39" s="61">
        <v>27.93</v>
      </c>
      <c r="G39" s="51">
        <f>ROUND(E39*F39,2)</f>
        <v>27.93</v>
      </c>
    </row>
    <row r="40" spans="1:7">
      <c r="A40" s="71" t="s">
        <v>62</v>
      </c>
      <c r="B40" s="53" t="s">
        <v>63</v>
      </c>
      <c r="C40" s="48" t="s">
        <v>64</v>
      </c>
      <c r="D40" s="47" t="s">
        <v>61</v>
      </c>
      <c r="E40" s="49">
        <v>1</v>
      </c>
      <c r="F40" s="61">
        <v>21.37</v>
      </c>
      <c r="G40" s="51">
        <f>ROUND(E40*F40,2)</f>
        <v>21.37</v>
      </c>
    </row>
    <row r="41" spans="1:7" ht="13.5" customHeight="1">
      <c r="A41" s="46" t="s">
        <v>65</v>
      </c>
      <c r="B41" s="53" t="s">
        <v>66</v>
      </c>
      <c r="C41" s="63" t="s">
        <v>99</v>
      </c>
      <c r="D41" s="47" t="s">
        <v>12</v>
      </c>
      <c r="E41" s="49">
        <v>6.05</v>
      </c>
      <c r="F41" s="61">
        <v>28.8</v>
      </c>
      <c r="G41" s="51">
        <f>ROUND(E41*F41,2)</f>
        <v>174.24</v>
      </c>
    </row>
    <row r="42" spans="1:7" ht="13.5" thickBot="1">
      <c r="A42" s="95" t="s">
        <v>24</v>
      </c>
      <c r="B42" s="96"/>
      <c r="C42" s="96"/>
      <c r="D42" s="96"/>
      <c r="E42" s="96"/>
      <c r="F42" s="96"/>
      <c r="G42" s="57">
        <f>SUM(G37:G41)</f>
        <v>372.06000000000006</v>
      </c>
    </row>
    <row r="43" spans="1:7" ht="19.5" customHeight="1" thickTop="1">
      <c r="A43" s="72"/>
      <c r="B43" s="73"/>
      <c r="C43" s="73"/>
      <c r="D43" s="73"/>
      <c r="E43" s="73"/>
      <c r="F43" s="73"/>
      <c r="G43" s="74"/>
    </row>
    <row r="44" spans="1:7" ht="19.5" customHeight="1">
      <c r="A44" s="75"/>
      <c r="B44" s="76"/>
      <c r="C44" s="76"/>
      <c r="D44" s="76"/>
      <c r="E44" s="76"/>
      <c r="F44" s="76"/>
      <c r="G44" s="77"/>
    </row>
    <row r="45" spans="1:7" ht="19.5" customHeight="1">
      <c r="A45" s="78"/>
      <c r="B45" s="79"/>
      <c r="C45" s="79"/>
      <c r="D45" s="79"/>
      <c r="E45" s="79"/>
      <c r="F45" s="79"/>
      <c r="G45" s="80"/>
    </row>
    <row r="46" spans="1:7" ht="20.25">
      <c r="A46" s="104" t="s">
        <v>0</v>
      </c>
      <c r="B46" s="105"/>
      <c r="C46" s="105"/>
      <c r="D46" s="105"/>
      <c r="E46" s="105"/>
      <c r="F46" s="105"/>
      <c r="G46" s="106"/>
    </row>
    <row r="47" spans="1:7" ht="18.75">
      <c r="A47" s="101" t="s">
        <v>87</v>
      </c>
      <c r="B47" s="102"/>
      <c r="C47" s="102"/>
      <c r="D47" s="102"/>
      <c r="E47" s="102"/>
      <c r="F47" s="102"/>
      <c r="G47" s="103"/>
    </row>
    <row r="48" spans="1:7" ht="18.75">
      <c r="A48" s="101" t="s">
        <v>122</v>
      </c>
      <c r="B48" s="102"/>
      <c r="C48" s="102"/>
      <c r="D48" s="102"/>
      <c r="E48" s="102"/>
      <c r="F48" s="102"/>
      <c r="G48" s="103"/>
    </row>
    <row r="49" spans="1:7" ht="18.75">
      <c r="A49" s="101" t="s">
        <v>121</v>
      </c>
      <c r="B49" s="102"/>
      <c r="C49" s="102"/>
      <c r="D49" s="102"/>
      <c r="E49" s="102"/>
      <c r="F49" s="102"/>
      <c r="G49" s="103"/>
    </row>
    <row r="50" spans="1:7" ht="18.75">
      <c r="A50" s="101" t="s">
        <v>88</v>
      </c>
      <c r="B50" s="102"/>
      <c r="C50" s="102"/>
      <c r="D50" s="102"/>
      <c r="E50" s="102"/>
      <c r="F50" s="102"/>
      <c r="G50" s="103"/>
    </row>
    <row r="51" spans="1:7">
      <c r="A51" s="58" t="s">
        <v>1</v>
      </c>
      <c r="B51" s="59" t="s">
        <v>2</v>
      </c>
      <c r="C51" s="81" t="s">
        <v>3</v>
      </c>
      <c r="D51" s="59" t="s">
        <v>4</v>
      </c>
      <c r="E51" s="82" t="s">
        <v>5</v>
      </c>
      <c r="F51" s="83" t="s">
        <v>6</v>
      </c>
      <c r="G51" s="84" t="s">
        <v>7</v>
      </c>
    </row>
    <row r="52" spans="1:7">
      <c r="A52" s="71"/>
      <c r="B52" s="59">
        <v>7</v>
      </c>
      <c r="C52" s="60" t="s">
        <v>67</v>
      </c>
      <c r="D52" s="47"/>
      <c r="E52" s="49"/>
      <c r="F52" s="61"/>
      <c r="G52" s="62"/>
    </row>
    <row r="53" spans="1:7">
      <c r="A53" s="46" t="s">
        <v>68</v>
      </c>
      <c r="B53" s="53" t="s">
        <v>69</v>
      </c>
      <c r="C53" s="48" t="s">
        <v>70</v>
      </c>
      <c r="D53" s="47" t="s">
        <v>12</v>
      </c>
      <c r="E53" s="49">
        <v>0.4</v>
      </c>
      <c r="F53" s="61">
        <v>8.93</v>
      </c>
      <c r="G53" s="51">
        <f>ROUND(E53*F53,2)</f>
        <v>3.57</v>
      </c>
    </row>
    <row r="54" spans="1:7">
      <c r="A54" s="46" t="s">
        <v>90</v>
      </c>
      <c r="B54" s="53" t="s">
        <v>71</v>
      </c>
      <c r="C54" s="68" t="s">
        <v>89</v>
      </c>
      <c r="D54" s="85" t="s">
        <v>12</v>
      </c>
      <c r="E54" s="85">
        <v>75.680000000000007</v>
      </c>
      <c r="F54" s="61">
        <v>9.74</v>
      </c>
      <c r="G54" s="51">
        <f>ROUND(E54*F54,2)</f>
        <v>737.12</v>
      </c>
    </row>
    <row r="55" spans="1:7">
      <c r="A55" s="95" t="s">
        <v>24</v>
      </c>
      <c r="B55" s="96"/>
      <c r="C55" s="96"/>
      <c r="D55" s="96"/>
      <c r="E55" s="96"/>
      <c r="F55" s="96"/>
      <c r="G55" s="57">
        <f>SUM(G53:G54)</f>
        <v>740.69</v>
      </c>
    </row>
    <row r="56" spans="1:7" ht="15" customHeight="1">
      <c r="A56" s="71"/>
      <c r="B56" s="59">
        <v>8</v>
      </c>
      <c r="C56" s="60" t="s">
        <v>100</v>
      </c>
      <c r="D56" s="47"/>
      <c r="E56" s="49"/>
      <c r="F56" s="66"/>
      <c r="G56" s="57"/>
    </row>
    <row r="57" spans="1:7" ht="15" customHeight="1">
      <c r="A57" s="46" t="s">
        <v>117</v>
      </c>
      <c r="B57" s="53" t="s">
        <v>74</v>
      </c>
      <c r="C57" s="63" t="s">
        <v>107</v>
      </c>
      <c r="D57" s="47" t="s">
        <v>12</v>
      </c>
      <c r="E57" s="49">
        <v>40.049999999999997</v>
      </c>
      <c r="F57" s="61">
        <v>10.39</v>
      </c>
      <c r="G57" s="51">
        <f t="shared" ref="G57:G62" si="0">ROUND(E57*F57,2)</f>
        <v>416.12</v>
      </c>
    </row>
    <row r="58" spans="1:7" ht="15" customHeight="1">
      <c r="A58" s="46" t="s">
        <v>115</v>
      </c>
      <c r="B58" s="53" t="s">
        <v>76</v>
      </c>
      <c r="C58" s="63" t="s">
        <v>108</v>
      </c>
      <c r="D58" s="47" t="s">
        <v>16</v>
      </c>
      <c r="E58" s="49">
        <v>18.649999999999999</v>
      </c>
      <c r="F58" s="61">
        <v>2.99</v>
      </c>
      <c r="G58" s="51">
        <f t="shared" si="0"/>
        <v>55.76</v>
      </c>
    </row>
    <row r="59" spans="1:7" ht="15" customHeight="1">
      <c r="A59" s="46" t="s">
        <v>118</v>
      </c>
      <c r="B59" s="53" t="s">
        <v>103</v>
      </c>
      <c r="C59" s="63" t="s">
        <v>128</v>
      </c>
      <c r="D59" s="47" t="s">
        <v>12</v>
      </c>
      <c r="E59" s="49">
        <v>40.049999999999997</v>
      </c>
      <c r="F59" s="61">
        <v>15.83</v>
      </c>
      <c r="G59" s="51">
        <f t="shared" si="0"/>
        <v>633.99</v>
      </c>
    </row>
    <row r="60" spans="1:7" ht="15" customHeight="1">
      <c r="A60" s="46" t="s">
        <v>116</v>
      </c>
      <c r="B60" s="53" t="s">
        <v>104</v>
      </c>
      <c r="C60" s="63" t="s">
        <v>109</v>
      </c>
      <c r="D60" s="47" t="s">
        <v>12</v>
      </c>
      <c r="E60" s="49">
        <v>40.049999999999997</v>
      </c>
      <c r="F60" s="61">
        <v>20.9</v>
      </c>
      <c r="G60" s="51">
        <f t="shared" si="0"/>
        <v>837.05</v>
      </c>
    </row>
    <row r="61" spans="1:7">
      <c r="A61" s="46" t="s">
        <v>131</v>
      </c>
      <c r="B61" s="53" t="s">
        <v>105</v>
      </c>
      <c r="C61" s="63" t="s">
        <v>110</v>
      </c>
      <c r="D61" s="47" t="s">
        <v>16</v>
      </c>
      <c r="E61" s="49">
        <v>18.649999999999999</v>
      </c>
      <c r="F61" s="61">
        <v>45.29</v>
      </c>
      <c r="G61" s="51">
        <f t="shared" si="0"/>
        <v>844.66</v>
      </c>
    </row>
    <row r="62" spans="1:7">
      <c r="A62" s="46" t="s">
        <v>120</v>
      </c>
      <c r="B62" s="53" t="s">
        <v>106</v>
      </c>
      <c r="C62" s="63" t="s">
        <v>129</v>
      </c>
      <c r="D62" s="47" t="s">
        <v>12</v>
      </c>
      <c r="E62" s="49">
        <v>40.049999999999997</v>
      </c>
      <c r="F62" s="61">
        <v>36</v>
      </c>
      <c r="G62" s="51">
        <f t="shared" si="0"/>
        <v>1441.8</v>
      </c>
    </row>
    <row r="63" spans="1:7">
      <c r="A63" s="95" t="s">
        <v>24</v>
      </c>
      <c r="B63" s="96"/>
      <c r="C63" s="96"/>
      <c r="D63" s="96"/>
      <c r="E63" s="96"/>
      <c r="F63" s="96"/>
      <c r="G63" s="57">
        <f>SUM(G57:G62)</f>
        <v>4229.38</v>
      </c>
    </row>
    <row r="64" spans="1:7" ht="15" customHeight="1">
      <c r="A64" s="71"/>
      <c r="B64" s="59">
        <v>9</v>
      </c>
      <c r="C64" s="60" t="s">
        <v>72</v>
      </c>
      <c r="D64" s="47"/>
      <c r="E64" s="49"/>
      <c r="F64" s="66"/>
      <c r="G64" s="57"/>
    </row>
    <row r="65" spans="1:7">
      <c r="A65" s="46" t="s">
        <v>73</v>
      </c>
      <c r="B65" s="53" t="s">
        <v>101</v>
      </c>
      <c r="C65" s="63" t="s">
        <v>75</v>
      </c>
      <c r="D65" s="47" t="s">
        <v>20</v>
      </c>
      <c r="E65" s="49">
        <v>5.04</v>
      </c>
      <c r="F65" s="61">
        <v>87.42</v>
      </c>
      <c r="G65" s="51">
        <f>ROUND(E65*F65,2)</f>
        <v>440.6</v>
      </c>
    </row>
    <row r="66" spans="1:7">
      <c r="A66" s="46" t="s">
        <v>132</v>
      </c>
      <c r="B66" s="53" t="s">
        <v>102</v>
      </c>
      <c r="C66" s="63" t="s">
        <v>77</v>
      </c>
      <c r="D66" s="47" t="s">
        <v>12</v>
      </c>
      <c r="E66" s="49">
        <v>50.05</v>
      </c>
      <c r="F66" s="61">
        <v>4.3899999999999997</v>
      </c>
      <c r="G66" s="51">
        <f>ROUND(E66*F66,2)</f>
        <v>219.72</v>
      </c>
    </row>
    <row r="67" spans="1:7">
      <c r="A67" s="95" t="s">
        <v>24</v>
      </c>
      <c r="B67" s="96"/>
      <c r="C67" s="96"/>
      <c r="D67" s="96"/>
      <c r="E67" s="96"/>
      <c r="F67" s="96"/>
      <c r="G67" s="57">
        <f>SUM(G65:G66)</f>
        <v>660.32</v>
      </c>
    </row>
    <row r="68" spans="1:7">
      <c r="A68" s="71"/>
      <c r="B68" s="47"/>
      <c r="C68" s="60"/>
      <c r="D68" s="47"/>
      <c r="E68" s="49"/>
      <c r="F68" s="66" t="s">
        <v>78</v>
      </c>
      <c r="G68" s="94">
        <f>ROUND(SUM(G10:G67)/2,2)</f>
        <v>17539.310000000001</v>
      </c>
    </row>
    <row r="69" spans="1:7">
      <c r="A69" s="71"/>
      <c r="B69" s="47"/>
      <c r="C69" s="60"/>
      <c r="D69" s="59"/>
      <c r="E69" s="59" t="s">
        <v>79</v>
      </c>
      <c r="F69" s="86">
        <v>0.23</v>
      </c>
      <c r="G69" s="94">
        <f>ROUND(F69*G68,2)</f>
        <v>4034.04</v>
      </c>
    </row>
    <row r="70" spans="1:7">
      <c r="A70" s="71"/>
      <c r="B70" s="47"/>
      <c r="C70" s="60"/>
      <c r="D70" s="47"/>
      <c r="E70" s="49"/>
      <c r="F70" s="83" t="s">
        <v>80</v>
      </c>
      <c r="G70" s="57">
        <f>G68+G69</f>
        <v>21573.350000000002</v>
      </c>
    </row>
    <row r="71" spans="1:7">
      <c r="A71" s="64"/>
      <c r="B71" s="65"/>
      <c r="C71" s="87" t="s">
        <v>133</v>
      </c>
      <c r="D71" s="88"/>
      <c r="E71" s="89"/>
      <c r="F71" s="89"/>
      <c r="G71" s="90"/>
    </row>
    <row r="72" spans="1:7">
      <c r="A72" s="64"/>
      <c r="B72" s="91" t="s">
        <v>135</v>
      </c>
      <c r="C72" s="92"/>
      <c r="D72" s="93"/>
      <c r="E72" s="93"/>
      <c r="F72" s="93"/>
      <c r="G72" s="90"/>
    </row>
    <row r="73" spans="1:7">
      <c r="A73" s="32"/>
      <c r="B73" s="9"/>
      <c r="C73" s="21"/>
      <c r="D73" s="22"/>
      <c r="E73" s="22"/>
      <c r="F73" s="22"/>
      <c r="G73" s="39"/>
    </row>
    <row r="74" spans="1:7">
      <c r="A74" s="45" t="s">
        <v>134</v>
      </c>
      <c r="B74" s="2"/>
      <c r="C74" s="12"/>
      <c r="D74" s="1"/>
      <c r="E74" s="1"/>
      <c r="F74" s="1"/>
      <c r="G74" s="40"/>
    </row>
    <row r="75" spans="1:7">
      <c r="A75" s="23"/>
      <c r="B75" s="2"/>
      <c r="C75" s="12"/>
      <c r="D75" s="1"/>
      <c r="E75" s="1"/>
      <c r="F75" s="1"/>
      <c r="G75" s="40"/>
    </row>
    <row r="76" spans="1:7">
      <c r="A76" s="23"/>
      <c r="B76" s="2"/>
      <c r="C76" s="12"/>
      <c r="D76" s="1"/>
      <c r="E76" s="1"/>
      <c r="F76" s="1"/>
      <c r="G76" s="40"/>
    </row>
    <row r="77" spans="1:7">
      <c r="A77" s="23"/>
      <c r="B77" s="2"/>
      <c r="C77" s="12"/>
      <c r="D77" s="1"/>
      <c r="E77" s="1"/>
      <c r="F77" s="1"/>
      <c r="G77" s="40"/>
    </row>
    <row r="78" spans="1:7">
      <c r="A78" s="23"/>
      <c r="B78" s="13" t="s">
        <v>81</v>
      </c>
      <c r="C78" s="12"/>
      <c r="D78" s="2"/>
      <c r="E78" s="2"/>
      <c r="F78" s="14" t="s">
        <v>91</v>
      </c>
      <c r="G78" s="42"/>
    </row>
    <row r="79" spans="1:7">
      <c r="A79" s="23"/>
      <c r="B79" s="15" t="s">
        <v>82</v>
      </c>
      <c r="C79" s="11"/>
      <c r="D79" s="2"/>
      <c r="E79" s="1"/>
      <c r="F79" s="12" t="s">
        <v>83</v>
      </c>
      <c r="G79" s="40"/>
    </row>
    <row r="80" spans="1:7">
      <c r="A80" s="23"/>
      <c r="B80" s="13" t="s">
        <v>84</v>
      </c>
      <c r="C80" s="2"/>
      <c r="E80" s="2"/>
      <c r="F80" s="14" t="s">
        <v>85</v>
      </c>
      <c r="G80" s="40"/>
    </row>
    <row r="81" spans="1:7">
      <c r="A81" s="23"/>
      <c r="B81" s="15"/>
      <c r="C81" s="2"/>
      <c r="D81" s="2"/>
      <c r="E81" s="1"/>
      <c r="F81" s="12"/>
      <c r="G81" s="40"/>
    </row>
    <row r="82" spans="1:7">
      <c r="A82" s="23"/>
      <c r="B82" s="13"/>
      <c r="C82" s="2"/>
      <c r="D82" s="10"/>
      <c r="E82" s="2"/>
      <c r="F82" s="1" t="s">
        <v>92</v>
      </c>
      <c r="G82" s="40"/>
    </row>
    <row r="83" spans="1:7">
      <c r="A83" s="23"/>
      <c r="B83" s="2"/>
      <c r="C83" s="11"/>
      <c r="D83" s="1"/>
      <c r="E83" s="1"/>
      <c r="F83" s="1"/>
      <c r="G83" s="40"/>
    </row>
    <row r="84" spans="1:7">
      <c r="A84" s="23"/>
      <c r="B84" s="2"/>
      <c r="C84" s="11"/>
      <c r="D84" s="1"/>
      <c r="E84" s="1"/>
      <c r="F84" s="1"/>
      <c r="G84" s="40"/>
    </row>
    <row r="85" spans="1:7">
      <c r="A85" s="23"/>
      <c r="B85" s="2"/>
      <c r="C85" s="43" t="s">
        <v>94</v>
      </c>
      <c r="D85" s="2"/>
      <c r="E85" s="1"/>
      <c r="F85" s="1"/>
      <c r="G85" s="40"/>
    </row>
    <row r="86" spans="1:7">
      <c r="A86" s="23"/>
      <c r="B86" s="2"/>
      <c r="C86" s="44" t="s">
        <v>119</v>
      </c>
      <c r="D86" s="12"/>
      <c r="E86" s="1"/>
      <c r="F86" s="1"/>
      <c r="G86" s="40"/>
    </row>
    <row r="87" spans="1:7">
      <c r="A87" s="23"/>
      <c r="B87" s="2"/>
      <c r="C87" s="43" t="s">
        <v>93</v>
      </c>
      <c r="D87" s="1"/>
      <c r="E87" s="1"/>
      <c r="F87" s="1"/>
      <c r="G87" s="40"/>
    </row>
    <row r="88" spans="1:7" ht="13.5" thickBot="1">
      <c r="A88" s="33"/>
      <c r="B88" s="34"/>
      <c r="C88" s="34"/>
      <c r="D88" s="34"/>
      <c r="E88" s="34"/>
      <c r="F88" s="34"/>
      <c r="G88" s="41"/>
    </row>
    <row r="89" spans="1:7" ht="13.5" thickTop="1">
      <c r="A89" s="3"/>
      <c r="B89" s="3"/>
      <c r="C89" s="3"/>
      <c r="D89" s="3"/>
      <c r="E89" s="3"/>
      <c r="F89" s="3"/>
      <c r="G89" s="3"/>
    </row>
  </sheetData>
  <mergeCells count="19">
    <mergeCell ref="A4:G4"/>
    <mergeCell ref="A5:G5"/>
    <mergeCell ref="A6:G6"/>
    <mergeCell ref="A7:G7"/>
    <mergeCell ref="A8:G8"/>
    <mergeCell ref="A42:F42"/>
    <mergeCell ref="A55:F55"/>
    <mergeCell ref="A67:F67"/>
    <mergeCell ref="A16:F16"/>
    <mergeCell ref="A19:F19"/>
    <mergeCell ref="A24:F24"/>
    <mergeCell ref="A28:F28"/>
    <mergeCell ref="A35:F35"/>
    <mergeCell ref="A46:G46"/>
    <mergeCell ref="A47:G47"/>
    <mergeCell ref="A48:G48"/>
    <mergeCell ref="A49:G49"/>
    <mergeCell ref="A50:G50"/>
    <mergeCell ref="A63:F63"/>
  </mergeCells>
  <printOptions horizontalCentered="1"/>
  <pageMargins left="0" right="0" top="0" bottom="0" header="0" footer="0"/>
  <pageSetup paperSize="9" scale="85" firstPageNumber="0" orientation="landscape" r:id="rId1"/>
  <rowBreaks count="1" manualBreakCount="1">
    <brk id="42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Usuário do Windows</cp:lastModifiedBy>
  <cp:revision>11</cp:revision>
  <cp:lastPrinted>2019-02-05T12:13:14Z</cp:lastPrinted>
  <dcterms:created xsi:type="dcterms:W3CDTF">2017-09-14T10:48:32Z</dcterms:created>
  <dcterms:modified xsi:type="dcterms:W3CDTF">2019-02-05T12:13:16Z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