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media/image2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2"/>
  </bookViews>
  <sheets>
    <sheet name="Planilha " sheetId="1" state="visible" r:id="rId2"/>
    <sheet name="DESC 27,2%" sheetId="2" state="visible" r:id="rId3"/>
    <sheet name="DESC 26,32%" sheetId="3" state="visible" r:id="rId4"/>
  </sheets>
  <definedNames>
    <definedName function="false" hidden="false" localSheetId="2" name="_xlnm.Print_Area" vbProcedure="false">'DESC 26,32%'!$A$1:$G$75</definedName>
    <definedName function="false" hidden="false" localSheetId="1" name="_xlnm.Print_Area" vbProcedure="false">'DESC 27,2%'!$A$1:$G$81</definedName>
    <definedName function="false" hidden="false" localSheetId="0" name="_xlnm.Print_Area" vbProcedure="false">'Planilha '!$A$1:$G$81</definedName>
    <definedName function="false" hidden="false" localSheetId="0" name="_xlnm.Print_Area" vbProcedure="false">'Planilha '!$A$1:$G$81</definedName>
    <definedName function="false" hidden="false" localSheetId="0" name="_xlnm.Print_Area_0" vbProcedure="false">'Planilha '!$A$1:$G$81</definedName>
    <definedName function="false" hidden="false" localSheetId="0" name="_xlnm.Print_Area_0_0" vbProcedure="false">'Planilha '!$A$1:$G$81</definedName>
    <definedName function="false" hidden="false" localSheetId="0" name="_xlnm.Print_Area_0_0_0" vbProcedure="false">'Planilha '!$A$1:$G$81</definedName>
    <definedName function="false" hidden="false" localSheetId="0" name="_xlnm.Print_Area_0_0_0_0" vbProcedure="false">'Planilha '!$A$1:$G$81</definedName>
    <definedName function="false" hidden="false" localSheetId="0" name="_xlnm.Print_Area_0_0_0_0_0" vbProcedure="false">'Planilha '!$A$1:$G$81</definedName>
    <definedName function="false" hidden="false" localSheetId="0" name="_xlnm.Print_Area_0_0_0_0_0_0" vbProcedure="false">'Planilha '!$A$1:$G$81</definedName>
    <definedName function="false" hidden="false" localSheetId="0" name="_xlnm.Print_Area_0_0_0_0_0_0_0" vbProcedure="false">'Planilha '!$A$1:$G$81</definedName>
    <definedName function="false" hidden="false" localSheetId="0" name="_xlnm.Print_Area_0_0_0_0_0_0_0_0" vbProcedure="false">'Planilha '!$A$1:$G$81</definedName>
    <definedName function="false" hidden="false" localSheetId="0" name="_xlnm.Print_Area_0_0_0_0_0_0_0_0_0" vbProcedure="false">'Planilha '!$A$1:$G$81</definedName>
    <definedName function="false" hidden="false" localSheetId="0" name="_xlnm.Print_Area_0_0_0_0_0_0_0_0_0_0" vbProcedure="false">'Planilha '!$A$1:$G$81</definedName>
    <definedName function="false" hidden="false" localSheetId="0" name="_xlnm.Print_Area_0_0_0_0_0_0_0_0_0_0_0" vbProcedure="false">'Planilha '!$A$1:$G$81</definedName>
    <definedName function="false" hidden="false" localSheetId="0" name="_xlnm.Print_Area_0_0_0_0_0_0_0_0_0_0_0_0" vbProcedure="false">'Planilha '!$A$1:$G$81</definedName>
    <definedName function="false" hidden="false" localSheetId="0" name="_xlnm.Print_Area_0_0_0_0_0_0_0_0_0_0_0_0_0" vbProcedure="false">'Planilha '!$A$1:$G$81</definedName>
    <definedName function="false" hidden="false" localSheetId="0" name="_xlnm.Print_Area_0_0_0_0_0_0_0_0_0_0_0_0_0_0" vbProcedure="false">'Planilha '!$A$1:$G$81</definedName>
    <definedName function="false" hidden="false" localSheetId="0" name="_xlnm.Print_Area_0_0_0_0_0_0_0_0_0_0_0_0_0_0_0" vbProcedure="false">'Planilha '!$A$1:$G$81</definedName>
    <definedName function="false" hidden="false" localSheetId="0" name="_xlnm.Print_Area_0_0_0_0_0_0_0_0_0_0_0_0_0_0_0_0" vbProcedure="false">'Planilha '!$A$1:$G$81</definedName>
    <definedName function="false" hidden="false" localSheetId="0" name="_xlnm.Print_Area_0_0_0_0_0_0_0_0_0_0_0_0_0_0_0_0_0" vbProcedure="false">'Planilha '!$A$1:$G$81</definedName>
    <definedName function="false" hidden="false" localSheetId="0" name="_xlnm.Print_Area_0_0_0_0_0_0_0_0_0_0_0_0_0_0_0_0_0_0" vbProcedure="false">'Planilha '!$A$1:$G$81</definedName>
    <definedName function="false" hidden="false" localSheetId="0" name="_xlnm.Print_Area_0_0_0_0_0_0_0_0_0_0_0_0_0_0_0_0_0_0_0" vbProcedure="false">'Planilha '!$A$1:$G$81</definedName>
    <definedName function="false" hidden="false" localSheetId="1" name="_xlnm.Print_Area" vbProcedure="false">'DESC 27,2%'!$A$1:$G$81</definedName>
    <definedName function="false" hidden="false" localSheetId="1" name="_xlnm.Print_Area_0" vbProcedure="false">'DESC 27,2%'!$A$1:$G$81</definedName>
    <definedName function="false" hidden="false" localSheetId="1" name="_xlnm.Print_Area_0_0" vbProcedure="false">'DESC 27,2%'!$A$1:$G$81</definedName>
    <definedName function="false" hidden="false" localSheetId="1" name="_xlnm.Print_Area_0_0_0" vbProcedure="false">'DESC 27,2%'!$A$1:$G$81</definedName>
    <definedName function="false" hidden="false" localSheetId="1" name="_xlnm.Print_Area_0_0_0_0" vbProcedure="false">'DESC 27,2%'!$A$1:$G$81</definedName>
    <definedName function="false" hidden="false" localSheetId="1" name="_xlnm.Print_Area_0_0_0_0_0" vbProcedure="false">'DESC 27,2%'!$A$1:$G$81</definedName>
    <definedName function="false" hidden="false" localSheetId="1" name="_xlnm.Print_Area_0_0_0_0_0_0" vbProcedure="false">'DESC 27,2%'!$A$1:$G$81</definedName>
    <definedName function="false" hidden="false" localSheetId="1" name="_xlnm.Print_Area_0_0_0_0_0_0_0" vbProcedure="false">'DESC 27,2%'!$A$1:$G$81</definedName>
    <definedName function="false" hidden="false" localSheetId="1" name="_xlnm.Print_Area_0_0_0_0_0_0_0_0" vbProcedure="false">'DESC 27,2%'!$A$1:$G$81</definedName>
    <definedName function="false" hidden="false" localSheetId="1" name="_xlnm.Print_Area_0_0_0_0_0_0_0_0_0" vbProcedure="false">'DESC 27,2%'!$A$1:$G$81</definedName>
    <definedName function="false" hidden="false" localSheetId="1" name="_xlnm.Print_Area_0_0_0_0_0_0_0_0_0_0" vbProcedure="false">'DESC 27,2%'!$A$1:$G$81</definedName>
    <definedName function="false" hidden="false" localSheetId="1" name="_xlnm.Print_Area_0_0_0_0_0_0_0_0_0_0_0" vbProcedure="false">'DESC 27,2%'!$A$1:$G$81</definedName>
    <definedName function="false" hidden="false" localSheetId="1" name="_xlnm.Print_Area_0_0_0_0_0_0_0_0_0_0_0_0" vbProcedure="false">'DESC 27,2%'!$A$1:$G$81</definedName>
    <definedName function="false" hidden="false" localSheetId="1" name="_xlnm.Print_Area_0_0_0_0_0_0_0_0_0_0_0_0_0" vbProcedure="false">'DESC 27,2%'!$A$1:$G$81</definedName>
    <definedName function="false" hidden="false" localSheetId="1" name="_xlnm.Print_Area_0_0_0_0_0_0_0_0_0_0_0_0_0_0" vbProcedure="false">'DESC 27,2%'!$A$1:$G$81</definedName>
    <definedName function="false" hidden="false" localSheetId="1" name="_xlnm.Print_Area_0_0_0_0_0_0_0_0_0_0_0_0_0_0_0" vbProcedure="false">'DESC 27,2%'!$A$1:$G$81</definedName>
    <definedName function="false" hidden="false" localSheetId="1" name="_xlnm.Print_Area_0_0_0_0_0_0_0_0_0_0_0_0_0_0_0_0" vbProcedure="false">'DESC 27,2%'!$A$1:$G$81</definedName>
    <definedName function="false" hidden="false" localSheetId="1" name="_xlnm.Print_Area_0_0_0_0_0_0_0_0_0_0_0_0_0_0_0_0_0" vbProcedure="false">'DESC 27,2%'!$A$1:$G$81</definedName>
    <definedName function="false" hidden="false" localSheetId="1" name="_xlnm.Print_Area_0_0_0_0_0_0_0_0_0_0_0_0_0_0_0_0_0_0" vbProcedure="false">'DESC 27,2%'!$A$1:$G$81</definedName>
    <definedName function="false" hidden="false" localSheetId="1" name="_xlnm.Print_Area_0_0_0_0_0_0_0_0_0_0_0_0_0_0_0_0_0_0_0" vbProcedure="false">'DESC 27,2%'!$A$1:$G$81</definedName>
    <definedName function="false" hidden="false" localSheetId="2" name="_xlnm.Print_Area" vbProcedure="false">'DESC 26,32%'!$A$1:$G$75</definedName>
    <definedName function="false" hidden="false" localSheetId="2" name="_xlnm.Print_Area_0" vbProcedure="false">'DESC 26,32%'!$A$1:$G$75</definedName>
    <definedName function="false" hidden="false" localSheetId="2" name="_xlnm.Print_Area_0_0" vbProcedure="false">'DESC 26,32%'!$A$1:$G$75</definedName>
    <definedName function="false" hidden="false" localSheetId="2" name="_xlnm.Print_Area_0_0_0" vbProcedure="false">'DESC 26,32%'!$A$1:$G$75</definedName>
    <definedName function="false" hidden="false" localSheetId="2" name="_xlnm.Print_Area_0_0_0_0" vbProcedure="false">'DESC 26,32%'!$A$1:$G$75</definedName>
    <definedName function="false" hidden="false" localSheetId="2" name="_xlnm.Print_Area_0_0_0_0_0" vbProcedure="false">'DESC 26,32%'!$A$1:$G$75</definedName>
    <definedName function="false" hidden="false" localSheetId="2" name="_xlnm.Print_Area_0_0_0_0_0_0" vbProcedure="false">'DESC 26,32%'!$A$1:$G$75</definedName>
    <definedName function="false" hidden="false" localSheetId="2" name="_xlnm.Print_Area_0_0_0_0_0_0_0" vbProcedure="false">'DESC 26,32%'!$A$1:$G$75</definedName>
    <definedName function="false" hidden="false" localSheetId="2" name="_xlnm.Print_Area_0_0_0_0_0_0_0_0" vbProcedure="false">'DESC 26,32%'!$A$1:$G$75</definedName>
    <definedName function="false" hidden="false" localSheetId="2" name="_xlnm.Print_Area_0_0_0_0_0_0_0_0_0" vbProcedure="false">'DESC 26,32%'!$A$1:$G$75</definedName>
    <definedName function="false" hidden="false" localSheetId="2" name="_xlnm.Print_Area_0_0_0_0_0_0_0_0_0_0" vbProcedure="false">'DESC 26,32%'!$A$1:$G$75</definedName>
    <definedName function="false" hidden="false" localSheetId="2" name="_xlnm.Print_Area_0_0_0_0_0_0_0_0_0_0_0" vbProcedure="false">'DESC 26,32%'!$A$1:$G$75</definedName>
    <definedName function="false" hidden="false" localSheetId="2" name="_xlnm.Print_Area_0_0_0_0_0_0_0_0_0_0_0_0" vbProcedure="false">'DESC 26,32%'!$A$1:$G$75</definedName>
    <definedName function="false" hidden="false" localSheetId="2" name="_xlnm.Print_Area_0_0_0_0_0_0_0_0_0_0_0_0_0" vbProcedure="false">'DESC 26,32%'!$A$1:$G$75</definedName>
    <definedName function="false" hidden="false" localSheetId="2" name="_xlnm.Print_Area_0_0_0_0_0_0_0_0_0_0_0_0_0_0" vbProcedure="false">'DESC 26,32%'!$A$1:$G$75</definedName>
    <definedName function="false" hidden="false" localSheetId="2" name="_xlnm.Print_Area_0_0_0_0_0_0_0_0_0_0_0_0_0_0_0" vbProcedure="false">'DESC 26,32%'!$A$1:$G$75</definedName>
    <definedName function="false" hidden="false" localSheetId="2" name="_xlnm.Print_Area_0_0_0_0_0_0_0_0_0_0_0_0_0_0_0_0" vbProcedure="false">'DESC 26,32%'!$A$1:$G$75</definedName>
    <definedName function="false" hidden="false" localSheetId="2" name="_xlnm.Print_Area_0_0_0_0_0_0_0_0_0_0_0_0_0_0_0_0_0" vbProcedure="false">'DESC 26,32%'!$A$1:$G$75</definedName>
    <definedName function="false" hidden="false" localSheetId="2" name="_xlnm.Print_Area_0_0_0_0_0_0_0_0_0_0_0_0_0_0_0_0_0_0" vbProcedure="false">'DESC 26,32%'!$A$1:$G$75</definedName>
    <definedName function="false" hidden="false" localSheetId="2" name="_xlnm.Print_Area_0_0_0_0_0_0_0_0_0_0_0_0_0_0_0_0_0_0_0" vbProcedure="false">'DESC 26,32%'!$A$1:$G$75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<sst xmlns="http://schemas.openxmlformats.org/spreadsheetml/2006/main" count="473" uniqueCount="195">
  <si>
    <t>PLANILHA ORÇAMENTÁRIA</t>
  </si>
  <si>
    <t>Obra : Reparo de residência danificada por rompimento de rede de água</t>
  </si>
  <si>
    <t>Local : Rua Santiago Troncoso, 833 – Pq. Das Nações.</t>
  </si>
  <si>
    <t>Proprietário : Sérgio Ferreira</t>
  </si>
  <si>
    <t>Cidade : Birigui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</si>
  <si>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</si>
  <si>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</si>
  <si>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</si>
  <si>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</si>
  <si>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</si>
  <si>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</si>
  <si>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</si>
  <si>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</si>
  <si>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</si>
  <si>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</si>
  <si>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</si>
  <si>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</si>
  <si>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</si>
  <si>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</si>
  <si>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</si>
  <si>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</si>
  <si>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</si>
  <si>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</si>
  <si>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</si>
  <si>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</si>
  <si>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</si>
  <si>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</si>
  <si>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</si>
  <si>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FUNDAÇÃO</t>
  </si>
  <si>
    <t>Revista Pini – Junho 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</si>
  <si>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</si>
  <si>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</si>
  <si>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</si>
  <si>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</si>
  <si>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</si>
  <si>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</si>
  <si>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</si>
  <si>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</si>
  <si>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</si>
  <si>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</si>
  <si>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</si>
  <si>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</si>
  <si>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</si>
  <si>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</si>
  <si>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</si>
  <si>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</si>
  <si>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</si>
  <si>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</si>
  <si>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</si>
  <si>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</si>
  <si>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</si>
  <si>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CPOS 18.06.022</t>
  </si>
  <si>
    <t>5.3</t>
  </si>
  <si>
    <t>Piso cerâmico esmaltado PEI - 4 resistência química A, para áreas internas sujeitas à lavagem frequente, assentado com argamassa colante industrializada (incluso rejuntamento)</t>
  </si>
  <si>
    <t>CPOS 18.06.023</t>
  </si>
  <si>
    <t>5.4</t>
  </si>
  <si>
    <t>Execução de rodapé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</si>
  <si>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</si>
  <si>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</si>
  <si>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</si>
  <si>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</si>
  <si>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</si>
  <si>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</si>
  <si>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Retirada de esquadria metálica (portão metálico de 4,25m x 2,25m)</t>
  </si>
  <si>
    <t>SIURB 79656</t>
  </si>
  <si>
    <t>6.2</t>
  </si>
  <si>
    <t>Solda preparada – 3070</t>
  </si>
  <si>
    <t>Kg</t>
  </si>
  <si>
    <t>SINAPI 88317</t>
  </si>
  <si>
    <t>6.3</t>
  </si>
  <si>
    <t>Soldador c/ encargos complementares</t>
  </si>
  <si>
    <t>h</t>
  </si>
  <si>
    <t>SINAPI 88315</t>
  </si>
  <si>
    <t>6.4</t>
  </si>
  <si>
    <t>Serralheiro c/ encargos complementares</t>
  </si>
  <si>
    <t>CPOS 24.20.020</t>
  </si>
  <si>
    <t>6.5</t>
  </si>
  <si>
    <t>Recolocação de esquadrias metálicas portão de metalon 4,25m x 2,25m</t>
  </si>
  <si>
    <t>PINTURA</t>
  </si>
  <si>
    <t>CPOS 33.02.060</t>
  </si>
  <si>
    <t>7.1</t>
  </si>
  <si>
    <t>Massa corrida PVA 2 demãos em paredes (interna e externa)</t>
  </si>
  <si>
    <t>SINAPI 88486</t>
  </si>
  <si>
    <t>7.2</t>
  </si>
  <si>
    <t>Aplicação manual de pintura com tinta látex PVA em paredes e tetos, duas demãos</t>
  </si>
  <si>
    <t>SINAPI 88488</t>
  </si>
  <si>
    <t>7.3</t>
  </si>
  <si>
    <t>CPOS 33.10.100</t>
  </si>
  <si>
    <t>7.4</t>
  </si>
  <si>
    <t>Textura acrílica para uso interno / externo, inclusive preparo</t>
  </si>
  <si>
    <t>SERVIÇOS COMPLEMENTARES</t>
  </si>
  <si>
    <t>CPOS 05.07.050</t>
  </si>
  <si>
    <t>8.1</t>
  </si>
  <si>
    <t>Remoção manual de entulho c/ caçamba metálica</t>
  </si>
  <si>
    <t>SINAPI 9537</t>
  </si>
  <si>
    <t>8.2</t>
  </si>
  <si>
    <t>Limpeza final de obra</t>
  </si>
  <si>
    <t>TOTAL</t>
  </si>
  <si>
    <t>BDI (%)</t>
  </si>
  <si>
    <t>TOTAL GERAL</t>
  </si>
  <si>
    <t>(Dezesseis Mil Quinhentos e Dezoito Reais e Noventa e Três Centavos)</t>
  </si>
  <si>
    <t>Fontes: Tabela SINAPI Fevereiro/2018; SIURB; Boletim CPOS 171; Revista Construção PINI</t>
  </si>
  <si>
    <t>Birigui, 11 de Abril de 2.018</t>
  </si>
  <si>
    <t>___________________________________</t>
  </si>
  <si>
    <t>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</si>
  <si>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</si>
  <si>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</si>
  <si>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</si>
  <si>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</si>
  <si>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 </t>
  </si>
  <si>
    <t>                      _____________________________________</t>
  </si>
  <si>
    <t>                      Arqtº  MILTON LOT JUNIOR</t>
  </si>
  <si>
    <t>                      Secretário de Obras</t>
  </si>
  <si>
    <t>_____________________________________</t>
  </si>
  <si>
    <t>Eng Lucas Araldi lima</t>
  </si>
  <si>
    <t>CREA: 5069248775</t>
  </si>
  <si>
    <t>Obra: Reforma de residência danificada</t>
  </si>
  <si>
    <t>Proprietaria: SONIA ZAMPIERI GONÇALVES FUTIGAMI</t>
  </si>
  <si>
    <t>Local: Rua dos Anjos, 42 – Vila Germano</t>
  </si>
  <si>
    <t>Cidade: Birigui</t>
  </si>
  <si>
    <t>Preço Unit.</t>
  </si>
  <si>
    <t>CPOS 03.02.040</t>
  </si>
  <si>
    <t>Demolição manual de alvenaria de blocos cerâmicos</t>
  </si>
  <si>
    <t>m3</t>
  </si>
  <si>
    <t>Demolição manual de piso cerâmico Inclusive base </t>
  </si>
  <si>
    <t>m2</t>
  </si>
  <si>
    <t>Demolição manual de rodapé cerâmico (Varanda)</t>
  </si>
  <si>
    <t>CPOS 04.05.020</t>
  </si>
  <si>
    <t>Demolição de piso taco de madeira</t>
  </si>
  <si>
    <t>CPOS 03.03.060</t>
  </si>
  <si>
    <t>1.5</t>
  </si>
  <si>
    <t>Demolição de piso cimentado liso desempenado</t>
  </si>
  <si>
    <t>1.6</t>
  </si>
  <si>
    <t>CPOS 03.08.040</t>
  </si>
  <si>
    <t>1.7</t>
  </si>
  <si>
    <t>Demolição de forro de madeira</t>
  </si>
  <si>
    <t>CPOS  04.11.020</t>
  </si>
  <si>
    <t>1.8</t>
  </si>
  <si>
    <t>Retirada de vaso sanitário de louça, c/ reaproveitamento</t>
  </si>
  <si>
    <t>unid.</t>
  </si>
  <si>
    <t>1.9</t>
  </si>
  <si>
    <t>Retirada de lavatório de louça, c/ reaproveitamento</t>
  </si>
  <si>
    <t>Revista Pini</t>
  </si>
  <si>
    <t>CPOS 12.01.040</t>
  </si>
  <si>
    <t>2.2</t>
  </si>
  <si>
    <t>Brocas manuais de concreto armado (diâmetro 25 cm) armadas</t>
  </si>
  <si>
    <t>CPOS 14.04.210</t>
  </si>
  <si>
    <t>3.2</t>
  </si>
  <si>
    <t>Alvenaria em blocos cerâmicos (esp. 14 cm) assentes c/ argamassa mista</t>
  </si>
  <si>
    <t>ESTRUTURA</t>
  </si>
  <si>
    <t>CPOS 09.01.030</t>
  </si>
  <si>
    <t>Formas em tábuas comuns p/ pilares</t>
  </si>
  <si>
    <t>CPOS 10.01.040</t>
  </si>
  <si>
    <t>Armadura em barra de aço CA-50 (pilares)</t>
  </si>
  <si>
    <t>CPOS 10.01.080</t>
  </si>
  <si>
    <t>4.3</t>
  </si>
  <si>
    <t>Armadura em barra de aço CA-60 (pilares)</t>
  </si>
  <si>
    <t>CPOS 11.01.130</t>
  </si>
  <si>
    <t>4.4</t>
  </si>
  <si>
    <t>Fornecimento de concreto usinado, fck = 25 MPa (pilares)</t>
  </si>
  <si>
    <t>CPOS 11.16.060</t>
  </si>
  <si>
    <t>4.5</t>
  </si>
  <si>
    <t>Lançamento de concreto usinado, fck = 25 MPa (pilares)</t>
  </si>
  <si>
    <t>CPOS 17.02.030</t>
  </si>
  <si>
    <t>CPOS 17.01.040</t>
  </si>
  <si>
    <t>CPOS 17.03.020</t>
  </si>
  <si>
    <t>Piso cimentado liso desempenado (esp. 2 cm)</t>
  </si>
  <si>
    <t>CPOS 33.10.010</t>
  </si>
  <si>
    <t>Aplicação manual de pintura com tinta látex PVA em paredes e lajes, 2 demãos, inclusive preparo</t>
  </si>
  <si>
    <t>CPOS 33.10.030</t>
  </si>
  <si>
    <t>Aplicação manual de pintura com tinta látéx acrílica em paredes e lajes, 2 demãos, inclusive preparo</t>
  </si>
  <si>
    <t>COBERTURA</t>
  </si>
  <si>
    <t>CPOS 16.02.030</t>
  </si>
  <si>
    <t>Execução de cobertura em telhas cerâmicas romanas</t>
  </si>
  <si>
    <t>FORRO</t>
  </si>
  <si>
    <t>CPOS 22.01.010</t>
  </si>
  <si>
    <t>9.1</t>
  </si>
  <si>
    <t>Forro de madeira pinus (macho-fêmea) s/tarugamento de madeira     </t>
  </si>
  <si>
    <t>CPOS 30.08.060</t>
  </si>
  <si>
    <t>10.1</t>
  </si>
  <si>
    <t>Assentamento de vaso sanitário reaproveitado</t>
  </si>
  <si>
    <t>CPOS 30.08.040</t>
  </si>
  <si>
    <t>10.2</t>
  </si>
  <si>
    <t>Assentamento de lavatório de louça  reaproveitado</t>
  </si>
  <si>
    <t>CPOS 55.01.020</t>
  </si>
  <si>
    <t>(Vinte e Cinco Mil Cento e Um Reais e Oitenta e Três Centavos)</t>
  </si>
  <si>
    <t>Fonte de Pesquisa: CPOS 174  e Revista Pini</t>
  </si>
  <si>
    <t>Birigui, 09 de Abril de 2.019.</t>
  </si>
  <si>
    <t>                                                    ______________________________</t>
  </si>
  <si>
    <t>                                  _________________________________</t>
  </si>
  <si>
    <t>                                                           Eng.º  MAURICIO  PEREIRA                                                                                                                   Eng.º ALEXANDRE J. S. LASILA</t>
  </si>
  <si>
    <t>Depto. de Obras e Projetos                                                                                                                      Secretário Adjunto de Obras</t>
  </si>
  <si>
    <t>                                                        __________________________</t>
  </si>
  <si>
    <t>                                                              Eng.º SAULO GIAMPIETRO</t>
  </si>
  <si>
    <t>                                                                     Secretário de Obras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</si>
</sst>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\ ;&quot; (&quot;#,##0.00\);&quot; -&quot;#\ ;@\ "/>
    <numFmt numFmtId="166" formatCode="_-&quot;R$ &quot;* #,##0.00_-;&quot;-R$ &quot;* #,##0.00_-;_-&quot;R$ &quot;* \-??_-;_-@_-"/>
    <numFmt numFmtId="167" formatCode="@"/>
    <numFmt numFmtId="168" formatCode="#,##0.00"/>
    <numFmt numFmtId="169" formatCode="_-* #,##0.00_-;\-* #,##0.00_-;_-* \-??_-;_-@_-"/>
    <numFmt numFmtId="170" formatCode="0%"/>
    <numFmt numFmtId="171" formatCode="0.00%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i val="true"/>
      <sz val="16"/>
      <color rgb="FF000000"/>
      <name val="Arial"/>
      <family val="2"/>
      <charset val="1"/>
    </font>
    <font>
      <b val="true"/>
      <i val="true"/>
      <sz val="14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11"/>
      <color rgb="FF000000"/>
      <name val="Arial1"/>
      <family val="0"/>
      <charset val="1"/>
    </font>
    <font>
      <b val="true"/>
      <sz val="8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double"/>
      <top/>
      <bottom style="thin"/>
      <diagonal/>
    </border>
    <border diagonalUp="false" diagonalDown="false">
      <left style="double"/>
      <right style="double"/>
      <top style="thin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double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double"/>
      <top style="thin"/>
      <bottom style="double"/>
      <diagonal/>
    </border>
    <border diagonalUp="false" diagonalDown="false">
      <left style="double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double"/>
      <top style="thin"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0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3" borderId="1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3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1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0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1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1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1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1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0" fillId="2" borderId="1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2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7" fillId="2" borderId="11" xfId="1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2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1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14" fillId="2" borderId="1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2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1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4" fillId="3" borderId="1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3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4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6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0" borderId="1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0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1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6" fillId="0" borderId="1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6" fillId="0" borderId="1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11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2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2" borderId="1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6" fillId="2" borderId="1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2" borderId="11" xfId="19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693360</xdr:colOff>
      <xdr:row>0</xdr:row>
      <xdr:rowOff>2160</xdr:rowOff>
    </xdr:from>
    <xdr:to>
      <xdr:col>7</xdr:col>
      <xdr:colOff>333720</xdr:colOff>
      <xdr:row>2</xdr:row>
      <xdr:rowOff>112680</xdr:rowOff>
    </xdr:to>
    <xdr:pic>
      <xdr:nvPicPr>
        <xdr:cNvPr id="0" name="Imagem 13" descr=""/>
        <xdr:cNvPicPr/>
      </xdr:nvPicPr>
      <xdr:blipFill>
        <a:blip r:embed="rId1"/>
        <a:stretch/>
      </xdr:blipFill>
      <xdr:spPr>
        <a:xfrm>
          <a:off x="693360" y="2160"/>
          <a:ext cx="9260280" cy="681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721440</xdr:colOff>
      <xdr:row>39</xdr:row>
      <xdr:rowOff>248760</xdr:rowOff>
    </xdr:from>
    <xdr:to>
      <xdr:col>7</xdr:col>
      <xdr:colOff>342720</xdr:colOff>
      <xdr:row>41</xdr:row>
      <xdr:rowOff>187920</xdr:rowOff>
    </xdr:to>
    <xdr:pic>
      <xdr:nvPicPr>
        <xdr:cNvPr id="1" name="Imagem 13" descr=""/>
        <xdr:cNvPicPr/>
      </xdr:nvPicPr>
      <xdr:blipFill>
        <a:blip r:embed="rId2"/>
        <a:stretch/>
      </xdr:blipFill>
      <xdr:spPr>
        <a:xfrm>
          <a:off x="721440" y="7668720"/>
          <a:ext cx="9241200" cy="681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F53" activeCellId="0" sqref="F53"/>
    </sheetView>
  </sheetViews>
  <sheetFormatPr defaultRowHeight="12.75"/>
  <cols>
    <col collapsed="false" hidden="false" max="1" min="1" style="0" width="15.6581632653061"/>
    <col collapsed="false" hidden="false" max="2" min="2" style="0" width="8.23469387755102"/>
    <col collapsed="false" hidden="false" max="3" min="3" style="0" width="74.9183673469388"/>
    <col collapsed="false" hidden="false" max="4" min="4" style="0" width="6.0765306122449"/>
    <col collapsed="false" hidden="false" max="5" min="5" style="0" width="11.6071428571429"/>
    <col collapsed="false" hidden="false" max="6" min="6" style="0" width="9.98979591836735"/>
    <col collapsed="false" hidden="false" max="7" min="7" style="0" width="9.85204081632653"/>
    <col collapsed="false" hidden="false" max="8" min="8" style="0" width="8.50510204081633"/>
    <col collapsed="false" hidden="false" max="996" min="9" style="0" width="8.36734693877551"/>
  </cols>
  <sheetData>
    <row r="1" customFormat="false" ht="30" hidden="false" customHeight="true" outlineLevel="0" collapsed="false">
      <c r="A1" s="1"/>
      <c r="B1" s="2"/>
      <c r="C1" s="2"/>
      <c r="D1" s="2"/>
      <c r="E1" s="2"/>
      <c r="F1" s="2"/>
      <c r="G1" s="3"/>
    </row>
    <row r="2" customFormat="false" ht="15" hidden="false" customHeight="false" outlineLevel="0" collapsed="false">
      <c r="A2" s="4"/>
      <c r="B2" s="5"/>
      <c r="C2" s="5"/>
      <c r="D2" s="5"/>
      <c r="E2" s="5"/>
      <c r="F2" s="5"/>
      <c r="G2" s="6"/>
    </row>
    <row r="3" customFormat="false" ht="15" hidden="false" customHeight="false" outlineLevel="0" collapsed="false">
      <c r="A3" s="7"/>
      <c r="B3" s="8"/>
      <c r="C3" s="8"/>
      <c r="D3" s="8"/>
      <c r="E3" s="8"/>
      <c r="F3" s="8"/>
      <c r="G3" s="9"/>
    </row>
    <row r="4" customFormat="false" ht="20.25" hidden="false" customHeight="false" outlineLevel="0" collapsed="false">
      <c r="A4" s="10" t="s">
        <v>0</v>
      </c>
      <c r="B4" s="10"/>
      <c r="C4" s="10"/>
      <c r="D4" s="10"/>
      <c r="E4" s="10"/>
      <c r="F4" s="10"/>
      <c r="G4" s="10"/>
    </row>
    <row r="5" customFormat="false" ht="18.75" hidden="false" customHeight="false" outlineLevel="0" collapsed="false">
      <c r="A5" s="11" t="s">
        <v>1</v>
      </c>
      <c r="B5" s="11"/>
      <c r="C5" s="11"/>
      <c r="D5" s="11"/>
      <c r="E5" s="11"/>
      <c r="F5" s="11"/>
      <c r="G5" s="11"/>
    </row>
    <row r="6" customFormat="false" ht="18.75" hidden="false" customHeight="false" outlineLevel="0" collapsed="false">
      <c r="A6" s="11" t="s">
        <v>2</v>
      </c>
      <c r="B6" s="11"/>
      <c r="C6" s="11"/>
      <c r="D6" s="11"/>
      <c r="E6" s="11"/>
      <c r="F6" s="11"/>
      <c r="G6" s="11"/>
    </row>
    <row r="7" customFormat="false" ht="18.75" hidden="false" customHeight="false" outlineLevel="0" collapsed="false">
      <c r="A7" s="11" t="s">
        <v>3</v>
      </c>
      <c r="B7" s="11"/>
      <c r="C7" s="11"/>
      <c r="D7" s="11"/>
      <c r="E7" s="11"/>
      <c r="F7" s="11"/>
      <c r="G7" s="11"/>
    </row>
    <row r="8" customFormat="false" ht="18.75" hidden="false" customHeight="false" outlineLevel="0" collapsed="false">
      <c r="A8" s="11" t="s">
        <v>4</v>
      </c>
      <c r="B8" s="11"/>
      <c r="C8" s="11"/>
      <c r="D8" s="11"/>
      <c r="E8" s="11"/>
      <c r="F8" s="11"/>
      <c r="G8" s="11"/>
    </row>
    <row r="9" customFormat="false" ht="15" hidden="false" customHeight="true" outlineLevel="0" collapsed="false">
      <c r="A9" s="12" t="s">
        <v>5</v>
      </c>
      <c r="B9" s="13" t="s">
        <v>6</v>
      </c>
      <c r="C9" s="14" t="s">
        <v>7</v>
      </c>
      <c r="D9" s="13" t="s">
        <v>8</v>
      </c>
      <c r="E9" s="15" t="s">
        <v>9</v>
      </c>
      <c r="F9" s="16" t="s">
        <v>10</v>
      </c>
      <c r="G9" s="17" t="s">
        <v>11</v>
      </c>
    </row>
    <row r="10" customFormat="false" ht="15" hidden="false" customHeight="true" outlineLevel="0" collapsed="false">
      <c r="A10" s="18"/>
      <c r="B10" s="19" t="n">
        <v>1</v>
      </c>
      <c r="C10" s="20" t="s">
        <v>12</v>
      </c>
      <c r="D10" s="21"/>
      <c r="E10" s="22"/>
      <c r="F10" s="23"/>
      <c r="G10" s="24"/>
    </row>
    <row r="11" customFormat="false" ht="12.75" hidden="false" customHeight="false" outlineLevel="0" collapsed="false">
      <c r="A11" s="25" t="s">
        <v>13</v>
      </c>
      <c r="B11" s="21" t="s">
        <v>14</v>
      </c>
      <c r="C11" s="26" t="s">
        <v>15</v>
      </c>
      <c r="D11" s="21" t="s">
        <v>16</v>
      </c>
      <c r="E11" s="22" t="n">
        <v>66.23</v>
      </c>
      <c r="F11" s="23" t="n">
        <v>7.6</v>
      </c>
      <c r="G11" s="27" t="n">
        <f aca="false">ROUND(E11*F11,2)</f>
        <v>503.35</v>
      </c>
    </row>
    <row r="12" customFormat="false" ht="12.75" hidden="false" customHeight="false" outlineLevel="0" collapsed="false">
      <c r="A12" s="25" t="s">
        <v>17</v>
      </c>
      <c r="B12" s="21" t="s">
        <v>18</v>
      </c>
      <c r="C12" s="26" t="s">
        <v>19</v>
      </c>
      <c r="D12" s="21" t="s">
        <v>20</v>
      </c>
      <c r="E12" s="22" t="n">
        <v>54.95</v>
      </c>
      <c r="F12" s="23" t="n">
        <v>1.91</v>
      </c>
      <c r="G12" s="27" t="n">
        <f aca="false">ROUND(E12*F12,2)</f>
        <v>104.95</v>
      </c>
    </row>
    <row r="13" customFormat="false" ht="12.75" hidden="false" customHeight="false" outlineLevel="0" collapsed="false">
      <c r="A13" s="25" t="s">
        <v>21</v>
      </c>
      <c r="B13" s="21" t="s">
        <v>22</v>
      </c>
      <c r="C13" s="26" t="s">
        <v>23</v>
      </c>
      <c r="D13" s="21" t="s">
        <v>24</v>
      </c>
      <c r="E13" s="22" t="n">
        <v>3.31</v>
      </c>
      <c r="F13" s="23" t="n">
        <v>139.48</v>
      </c>
      <c r="G13" s="27" t="n">
        <f aca="false">ROUND(E13*F13,2)</f>
        <v>461.68</v>
      </c>
    </row>
    <row r="14" customFormat="false" ht="12.75" hidden="false" customHeight="false" outlineLevel="0" collapsed="false">
      <c r="A14" s="25" t="s">
        <v>21</v>
      </c>
      <c r="B14" s="28" t="s">
        <v>25</v>
      </c>
      <c r="C14" s="29" t="s">
        <v>26</v>
      </c>
      <c r="D14" s="30" t="s">
        <v>24</v>
      </c>
      <c r="E14" s="30" t="n">
        <v>0.77</v>
      </c>
      <c r="F14" s="23" t="n">
        <v>139.48</v>
      </c>
      <c r="G14" s="27" t="n">
        <f aca="false">ROUND(E14*F14,2)</f>
        <v>107.4</v>
      </c>
    </row>
    <row r="15" customFormat="false" ht="15" hidden="false" customHeight="true" outlineLevel="0" collapsed="false">
      <c r="A15" s="31" t="s">
        <v>27</v>
      </c>
      <c r="B15" s="31"/>
      <c r="C15" s="31"/>
      <c r="D15" s="31"/>
      <c r="E15" s="31"/>
      <c r="F15" s="31"/>
      <c r="G15" s="32" t="n">
        <f aca="false">ROUND(SUM(G11:G14),2)</f>
        <v>1177.38</v>
      </c>
      <c r="H15" s="33"/>
    </row>
    <row r="16" customFormat="false" ht="15" hidden="false" customHeight="true" outlineLevel="0" collapsed="false">
      <c r="A16" s="18"/>
      <c r="B16" s="19" t="n">
        <v>2</v>
      </c>
      <c r="C16" s="34" t="s">
        <v>28</v>
      </c>
      <c r="D16" s="21"/>
      <c r="E16" s="22"/>
      <c r="F16" s="23"/>
      <c r="G16" s="24"/>
    </row>
    <row r="17" customFormat="false" ht="12.75" hidden="false" customHeight="false" outlineLevel="0" collapsed="false">
      <c r="A17" s="25" t="s">
        <v>29</v>
      </c>
      <c r="B17" s="21" t="s">
        <v>30</v>
      </c>
      <c r="C17" s="35" t="s">
        <v>31</v>
      </c>
      <c r="D17" s="21" t="s">
        <v>32</v>
      </c>
      <c r="E17" s="22" t="n">
        <v>7</v>
      </c>
      <c r="F17" s="23" t="n">
        <v>715</v>
      </c>
      <c r="G17" s="27" t="n">
        <f aca="false">ROUND(F17*E17,2)</f>
        <v>5005</v>
      </c>
    </row>
    <row r="18" customFormat="false" ht="12.75" hidden="false" customHeight="false" outlineLevel="0" collapsed="false">
      <c r="A18" s="31" t="s">
        <v>27</v>
      </c>
      <c r="B18" s="31"/>
      <c r="C18" s="31"/>
      <c r="D18" s="31"/>
      <c r="E18" s="31"/>
      <c r="F18" s="31"/>
      <c r="G18" s="32" t="n">
        <f aca="false">ROUND(SUM(G17:G17),2)</f>
        <v>5005</v>
      </c>
      <c r="H18" s="33"/>
    </row>
    <row r="19" customFormat="false" ht="15" hidden="false" customHeight="true" outlineLevel="0" collapsed="false">
      <c r="A19" s="18"/>
      <c r="B19" s="19" t="n">
        <v>3</v>
      </c>
      <c r="C19" s="34" t="s">
        <v>33</v>
      </c>
      <c r="D19" s="21"/>
      <c r="E19" s="22"/>
      <c r="F19" s="23"/>
      <c r="G19" s="27"/>
    </row>
    <row r="20" customFormat="false" ht="12.75" hidden="false" customHeight="false" outlineLevel="0" collapsed="false">
      <c r="A20" s="25" t="s">
        <v>34</v>
      </c>
      <c r="B20" s="21" t="s">
        <v>35</v>
      </c>
      <c r="C20" s="26" t="s">
        <v>36</v>
      </c>
      <c r="D20" s="21" t="s">
        <v>20</v>
      </c>
      <c r="E20" s="22" t="n">
        <v>11</v>
      </c>
      <c r="F20" s="36" t="n">
        <v>28.95</v>
      </c>
      <c r="G20" s="27" t="n">
        <f aca="false">ROUND(E20*F20,2)</f>
        <v>318.45</v>
      </c>
    </row>
    <row r="21" customFormat="false" ht="12.75" hidden="false" customHeight="false" outlineLevel="0" collapsed="false">
      <c r="A21" s="31" t="s">
        <v>27</v>
      </c>
      <c r="B21" s="31"/>
      <c r="C21" s="31"/>
      <c r="D21" s="31"/>
      <c r="E21" s="31"/>
      <c r="F21" s="31"/>
      <c r="G21" s="32" t="n">
        <f aca="false">ROUND(SUM(G20:G20),2)</f>
        <v>318.45</v>
      </c>
      <c r="H21" s="33"/>
    </row>
    <row r="22" customFormat="false" ht="12.75" hidden="false" customHeight="false" outlineLevel="0" collapsed="false">
      <c r="A22" s="37"/>
      <c r="B22" s="19" t="n">
        <v>4</v>
      </c>
      <c r="C22" s="34" t="s">
        <v>37</v>
      </c>
      <c r="D22" s="21"/>
      <c r="E22" s="22"/>
      <c r="F22" s="38"/>
      <c r="G22" s="32"/>
    </row>
    <row r="23" customFormat="false" ht="12.75" hidden="false" customHeight="false" outlineLevel="0" collapsed="false">
      <c r="A23" s="25" t="s">
        <v>38</v>
      </c>
      <c r="B23" s="28" t="s">
        <v>39</v>
      </c>
      <c r="C23" s="26" t="s">
        <v>40</v>
      </c>
      <c r="D23" s="21" t="s">
        <v>16</v>
      </c>
      <c r="E23" s="22" t="n">
        <v>1.1</v>
      </c>
      <c r="F23" s="23" t="n">
        <v>3.29</v>
      </c>
      <c r="G23" s="27" t="n">
        <f aca="false">ROUND(E23*F23,2)</f>
        <v>3.62</v>
      </c>
    </row>
    <row r="24" customFormat="false" ht="12.75" hidden="false" customHeight="false" outlineLevel="0" collapsed="false">
      <c r="A24" s="25" t="s">
        <v>41</v>
      </c>
      <c r="B24" s="28" t="s">
        <v>42</v>
      </c>
      <c r="C24" s="26" t="s">
        <v>43</v>
      </c>
      <c r="D24" s="21" t="s">
        <v>16</v>
      </c>
      <c r="E24" s="22" t="n">
        <v>1.1</v>
      </c>
      <c r="F24" s="23" t="n">
        <v>16.13</v>
      </c>
      <c r="G24" s="27" t="n">
        <f aca="false">ROUND(E24*F24,2)</f>
        <v>17.74</v>
      </c>
    </row>
    <row r="25" customFormat="false" ht="12.75" hidden="false" customHeight="false" outlineLevel="0" collapsed="false">
      <c r="A25" s="31" t="s">
        <v>27</v>
      </c>
      <c r="B25" s="31"/>
      <c r="C25" s="31"/>
      <c r="D25" s="31"/>
      <c r="E25" s="31"/>
      <c r="F25" s="31"/>
      <c r="G25" s="32" t="n">
        <f aca="false">ROUND(SUM(G23:G24),2)</f>
        <v>21.36</v>
      </c>
      <c r="H25" s="33"/>
    </row>
    <row r="26" customFormat="false" ht="15" hidden="false" customHeight="true" outlineLevel="0" collapsed="false">
      <c r="A26" s="18"/>
      <c r="B26" s="19" t="n">
        <v>5</v>
      </c>
      <c r="C26" s="34" t="s">
        <v>44</v>
      </c>
      <c r="D26" s="21"/>
      <c r="E26" s="22"/>
      <c r="F26" s="23"/>
      <c r="G26" s="27"/>
    </row>
    <row r="27" customFormat="false" ht="12.75" hidden="false" customHeight="false" outlineLevel="0" collapsed="false">
      <c r="A27" s="25" t="s">
        <v>45</v>
      </c>
      <c r="B27" s="28" t="s">
        <v>46</v>
      </c>
      <c r="C27" s="26" t="s">
        <v>47</v>
      </c>
      <c r="D27" s="21" t="s">
        <v>16</v>
      </c>
      <c r="E27" s="22" t="n">
        <v>3.31</v>
      </c>
      <c r="F27" s="23" t="n">
        <v>19.66</v>
      </c>
      <c r="G27" s="27" t="n">
        <f aca="false">ROUND(E27*F27,2)</f>
        <v>65.07</v>
      </c>
    </row>
    <row r="28" customFormat="false" ht="15" hidden="false" customHeight="true" outlineLevel="0" collapsed="false">
      <c r="A28" s="25" t="s">
        <v>48</v>
      </c>
      <c r="B28" s="28" t="s">
        <v>49</v>
      </c>
      <c r="C28" s="39" t="s">
        <v>50</v>
      </c>
      <c r="D28" s="23" t="s">
        <v>24</v>
      </c>
      <c r="E28" s="22" t="n">
        <v>1.33</v>
      </c>
      <c r="F28" s="36" t="n">
        <v>450.21</v>
      </c>
      <c r="G28" s="27" t="n">
        <f aca="false">ROUND(E28*F28,2)</f>
        <v>598.78</v>
      </c>
    </row>
    <row r="29" customFormat="false" ht="24" hidden="false" customHeight="false" outlineLevel="0" collapsed="false">
      <c r="A29" s="25" t="s">
        <v>51</v>
      </c>
      <c r="B29" s="28" t="s">
        <v>52</v>
      </c>
      <c r="C29" s="40" t="s">
        <v>53</v>
      </c>
      <c r="D29" s="21" t="s">
        <v>16</v>
      </c>
      <c r="E29" s="22" t="n">
        <v>66.23</v>
      </c>
      <c r="F29" s="36" t="n">
        <v>35.17</v>
      </c>
      <c r="G29" s="27" t="n">
        <f aca="false">ROUND(E29*F29,2)</f>
        <v>2329.31</v>
      </c>
    </row>
    <row r="30" customFormat="false" ht="15.75" hidden="false" customHeight="true" outlineLevel="0" collapsed="false">
      <c r="A30" s="25" t="s">
        <v>54</v>
      </c>
      <c r="B30" s="28" t="s">
        <v>55</v>
      </c>
      <c r="C30" s="26" t="s">
        <v>56</v>
      </c>
      <c r="D30" s="23" t="s">
        <v>20</v>
      </c>
      <c r="E30" s="22" t="n">
        <v>54.95</v>
      </c>
      <c r="F30" s="36" t="n">
        <v>11.1</v>
      </c>
      <c r="G30" s="27" t="n">
        <f aca="false">ROUND(E30*F30,2)</f>
        <v>609.95</v>
      </c>
    </row>
    <row r="31" customFormat="false" ht="12.75" hidden="false" customHeight="false" outlineLevel="0" collapsed="false">
      <c r="A31" s="25" t="s">
        <v>57</v>
      </c>
      <c r="B31" s="28" t="s">
        <v>58</v>
      </c>
      <c r="C31" s="26" t="s">
        <v>59</v>
      </c>
      <c r="D31" s="23" t="s">
        <v>24</v>
      </c>
      <c r="E31" s="22" t="n">
        <v>0.77</v>
      </c>
      <c r="F31" s="36" t="n">
        <v>50.13</v>
      </c>
      <c r="G31" s="27" t="n">
        <f aca="false">ROUND(E31*F31,2)</f>
        <v>38.6</v>
      </c>
    </row>
    <row r="32" customFormat="false" ht="12.75" hidden="false" customHeight="false" outlineLevel="0" collapsed="false">
      <c r="A32" s="31" t="s">
        <v>27</v>
      </c>
      <c r="B32" s="31"/>
      <c r="C32" s="31"/>
      <c r="D32" s="31"/>
      <c r="E32" s="31"/>
      <c r="F32" s="31"/>
      <c r="G32" s="32" t="n">
        <f aca="false">ROUND(SUM(G27:G31),2)</f>
        <v>3641.71</v>
      </c>
      <c r="H32" s="33"/>
    </row>
    <row r="33" customFormat="false" ht="15" hidden="false" customHeight="true" outlineLevel="0" collapsed="false">
      <c r="A33" s="31"/>
      <c r="B33" s="19" t="n">
        <v>6</v>
      </c>
      <c r="C33" s="34" t="s">
        <v>60</v>
      </c>
      <c r="D33" s="41"/>
      <c r="E33" s="41"/>
      <c r="F33" s="41"/>
      <c r="G33" s="32"/>
    </row>
    <row r="34" customFormat="false" ht="13.5" hidden="false" customHeight="true" outlineLevel="0" collapsed="false">
      <c r="A34" s="25" t="s">
        <v>61</v>
      </c>
      <c r="B34" s="28" t="s">
        <v>62</v>
      </c>
      <c r="C34" s="29" t="s">
        <v>63</v>
      </c>
      <c r="D34" s="30" t="s">
        <v>16</v>
      </c>
      <c r="E34" s="30" t="n">
        <v>9.56</v>
      </c>
      <c r="F34" s="23" t="n">
        <v>19.63</v>
      </c>
      <c r="G34" s="27" t="n">
        <f aca="false">ROUND(E34*F34,2)</f>
        <v>187.66</v>
      </c>
    </row>
    <row r="35" customFormat="false" ht="12.75" hidden="false" customHeight="false" outlineLevel="0" collapsed="false">
      <c r="A35" s="25" t="s">
        <v>64</v>
      </c>
      <c r="B35" s="28" t="s">
        <v>65</v>
      </c>
      <c r="C35" s="26" t="s">
        <v>66</v>
      </c>
      <c r="D35" s="21" t="s">
        <v>67</v>
      </c>
      <c r="E35" s="22" t="n">
        <v>0.75</v>
      </c>
      <c r="F35" s="23" t="n">
        <v>52.97</v>
      </c>
      <c r="G35" s="27" t="n">
        <f aca="false">ROUND(E35*F35,2)</f>
        <v>39.73</v>
      </c>
    </row>
    <row r="36" customFormat="false" ht="12.75" hidden="false" customHeight="false" outlineLevel="0" collapsed="false">
      <c r="A36" s="42" t="s">
        <v>68</v>
      </c>
      <c r="B36" s="28" t="s">
        <v>69</v>
      </c>
      <c r="C36" s="26" t="s">
        <v>70</v>
      </c>
      <c r="D36" s="21" t="s">
        <v>71</v>
      </c>
      <c r="E36" s="22" t="n">
        <v>1</v>
      </c>
      <c r="F36" s="23" t="n">
        <v>29.02</v>
      </c>
      <c r="G36" s="27" t="n">
        <f aca="false">ROUND(E36*F36,2)</f>
        <v>29.02</v>
      </c>
    </row>
    <row r="37" customFormat="false" ht="12.75" hidden="false" customHeight="false" outlineLevel="0" collapsed="false">
      <c r="A37" s="42" t="s">
        <v>72</v>
      </c>
      <c r="B37" s="28" t="s">
        <v>73</v>
      </c>
      <c r="C37" s="26" t="s">
        <v>74</v>
      </c>
      <c r="D37" s="21" t="s">
        <v>71</v>
      </c>
      <c r="E37" s="22" t="n">
        <v>1</v>
      </c>
      <c r="F37" s="23" t="n">
        <v>18.88</v>
      </c>
      <c r="G37" s="27" t="n">
        <f aca="false">ROUND(E37*F37,2)</f>
        <v>18.88</v>
      </c>
    </row>
    <row r="38" customFormat="false" ht="13.5" hidden="false" customHeight="true" outlineLevel="0" collapsed="false">
      <c r="A38" s="25" t="s">
        <v>75</v>
      </c>
      <c r="B38" s="28" t="s">
        <v>76</v>
      </c>
      <c r="C38" s="35" t="s">
        <v>77</v>
      </c>
      <c r="D38" s="21" t="s">
        <v>16</v>
      </c>
      <c r="E38" s="22" t="n">
        <v>9.56</v>
      </c>
      <c r="F38" s="23" t="n">
        <v>28.04</v>
      </c>
      <c r="G38" s="27" t="n">
        <f aca="false">ROUND(E38*F38,2)</f>
        <v>268.06</v>
      </c>
    </row>
    <row r="39" customFormat="false" ht="12.75" hidden="false" customHeight="false" outlineLevel="0" collapsed="false">
      <c r="A39" s="31" t="s">
        <v>27</v>
      </c>
      <c r="B39" s="31"/>
      <c r="C39" s="31"/>
      <c r="D39" s="31"/>
      <c r="E39" s="31"/>
      <c r="F39" s="31"/>
      <c r="G39" s="32" t="n">
        <f aca="false">ROUND(SUM(G34:G38),2)</f>
        <v>543.35</v>
      </c>
      <c r="H39" s="33"/>
    </row>
    <row r="40" customFormat="false" ht="28.5" hidden="false" customHeight="true" outlineLevel="0" collapsed="false">
      <c r="A40" s="43"/>
      <c r="B40" s="44"/>
      <c r="C40" s="44"/>
      <c r="D40" s="44"/>
      <c r="E40" s="44"/>
      <c r="F40" s="44"/>
      <c r="G40" s="45"/>
    </row>
    <row r="41" customFormat="false" ht="30" hidden="false" customHeight="true" outlineLevel="0" collapsed="false">
      <c r="A41" s="1"/>
      <c r="B41" s="2"/>
      <c r="C41" s="2"/>
      <c r="D41" s="2"/>
      <c r="E41" s="2"/>
      <c r="F41" s="2"/>
      <c r="G41" s="3"/>
    </row>
    <row r="42" customFormat="false" ht="15" hidden="false" customHeight="false" outlineLevel="0" collapsed="false">
      <c r="A42" s="4"/>
      <c r="B42" s="5"/>
      <c r="C42" s="5"/>
      <c r="D42" s="5"/>
      <c r="E42" s="5"/>
      <c r="F42" s="5"/>
      <c r="G42" s="6"/>
    </row>
    <row r="43" customFormat="false" ht="26.25" hidden="false" customHeight="true" outlineLevel="0" collapsed="false">
      <c r="A43" s="7"/>
      <c r="B43" s="8"/>
      <c r="C43" s="8"/>
      <c r="D43" s="8"/>
      <c r="E43" s="8"/>
      <c r="F43" s="8"/>
      <c r="G43" s="9"/>
    </row>
    <row r="44" customFormat="false" ht="20.25" hidden="false" customHeight="false" outlineLevel="0" collapsed="false">
      <c r="A44" s="10" t="s">
        <v>0</v>
      </c>
      <c r="B44" s="10"/>
      <c r="C44" s="10"/>
      <c r="D44" s="10"/>
      <c r="E44" s="10"/>
      <c r="F44" s="10"/>
      <c r="G44" s="10"/>
    </row>
    <row r="45" customFormat="false" ht="18.75" hidden="false" customHeight="false" outlineLevel="0" collapsed="false">
      <c r="A45" s="11" t="s">
        <v>1</v>
      </c>
      <c r="B45" s="11"/>
      <c r="C45" s="11"/>
      <c r="D45" s="11"/>
      <c r="E45" s="11"/>
      <c r="F45" s="11"/>
      <c r="G45" s="11"/>
    </row>
    <row r="46" customFormat="false" ht="18.75" hidden="false" customHeight="false" outlineLevel="0" collapsed="false">
      <c r="A46" s="11" t="s">
        <v>2</v>
      </c>
      <c r="B46" s="11"/>
      <c r="C46" s="11"/>
      <c r="D46" s="11"/>
      <c r="E46" s="11"/>
      <c r="F46" s="11"/>
      <c r="G46" s="11"/>
    </row>
    <row r="47" customFormat="false" ht="18.75" hidden="false" customHeight="false" outlineLevel="0" collapsed="false">
      <c r="A47" s="11" t="s">
        <v>3</v>
      </c>
      <c r="B47" s="11"/>
      <c r="C47" s="11"/>
      <c r="D47" s="11"/>
      <c r="E47" s="11"/>
      <c r="F47" s="11"/>
      <c r="G47" s="11"/>
    </row>
    <row r="48" customFormat="false" ht="18.75" hidden="false" customHeight="false" outlineLevel="0" collapsed="false">
      <c r="A48" s="11" t="s">
        <v>4</v>
      </c>
      <c r="B48" s="11"/>
      <c r="C48" s="11"/>
      <c r="D48" s="11"/>
      <c r="E48" s="11"/>
      <c r="F48" s="11"/>
      <c r="G48" s="11"/>
    </row>
    <row r="49" customFormat="false" ht="12.75" hidden="false" customHeight="false" outlineLevel="0" collapsed="false">
      <c r="A49" s="12" t="s">
        <v>5</v>
      </c>
      <c r="B49" s="13" t="s">
        <v>6</v>
      </c>
      <c r="C49" s="14" t="s">
        <v>7</v>
      </c>
      <c r="D49" s="13" t="s">
        <v>8</v>
      </c>
      <c r="E49" s="15" t="s">
        <v>9</v>
      </c>
      <c r="F49" s="16" t="s">
        <v>10</v>
      </c>
      <c r="G49" s="17" t="s">
        <v>11</v>
      </c>
    </row>
    <row r="50" customFormat="false" ht="12.75" hidden="false" customHeight="false" outlineLevel="0" collapsed="false">
      <c r="A50" s="42"/>
      <c r="B50" s="19" t="n">
        <v>7</v>
      </c>
      <c r="C50" s="34" t="s">
        <v>78</v>
      </c>
      <c r="D50" s="21"/>
      <c r="E50" s="22"/>
      <c r="F50" s="23"/>
      <c r="G50" s="24"/>
    </row>
    <row r="51" customFormat="false" ht="12.75" hidden="false" customHeight="false" outlineLevel="0" collapsed="false">
      <c r="A51" s="25" t="s">
        <v>79</v>
      </c>
      <c r="B51" s="28" t="s">
        <v>80</v>
      </c>
      <c r="C51" s="26" t="s">
        <v>81</v>
      </c>
      <c r="D51" s="21" t="s">
        <v>16</v>
      </c>
      <c r="E51" s="22" t="n">
        <v>1.1</v>
      </c>
      <c r="F51" s="23" t="n">
        <v>8.53</v>
      </c>
      <c r="G51" s="27" t="n">
        <f aca="false">ROUND(E51*F51,2)</f>
        <v>9.38</v>
      </c>
    </row>
    <row r="52" customFormat="false" ht="12.75" hidden="false" customHeight="false" outlineLevel="0" collapsed="false">
      <c r="A52" s="25" t="s">
        <v>82</v>
      </c>
      <c r="B52" s="28" t="s">
        <v>83</v>
      </c>
      <c r="C52" s="40" t="s">
        <v>84</v>
      </c>
      <c r="D52" s="46" t="s">
        <v>16</v>
      </c>
      <c r="E52" s="46" t="n">
        <v>158.61</v>
      </c>
      <c r="F52" s="23" t="n">
        <v>8.99</v>
      </c>
      <c r="G52" s="27" t="n">
        <f aca="false">ROUND(E52*F52,2)</f>
        <v>1425.9</v>
      </c>
    </row>
    <row r="53" customFormat="false" ht="12.75" hidden="false" customHeight="false" outlineLevel="0" collapsed="false">
      <c r="A53" s="25" t="s">
        <v>85</v>
      </c>
      <c r="B53" s="28" t="s">
        <v>86</v>
      </c>
      <c r="C53" s="40" t="s">
        <v>84</v>
      </c>
      <c r="D53" s="46" t="s">
        <v>16</v>
      </c>
      <c r="E53" s="46" t="n">
        <v>26.1</v>
      </c>
      <c r="F53" s="23" t="n">
        <v>11.68</v>
      </c>
      <c r="G53" s="27" t="n">
        <f aca="false">ROUND(E53*F53,2)</f>
        <v>304.85</v>
      </c>
    </row>
    <row r="54" customFormat="false" ht="12.75" hidden="false" customHeight="false" outlineLevel="0" collapsed="false">
      <c r="A54" s="25" t="s">
        <v>87</v>
      </c>
      <c r="B54" s="28" t="s">
        <v>88</v>
      </c>
      <c r="C54" s="40" t="s">
        <v>89</v>
      </c>
      <c r="D54" s="46" t="s">
        <v>16</v>
      </c>
      <c r="E54" s="46" t="n">
        <v>14.18</v>
      </c>
      <c r="F54" s="23" t="n">
        <v>24.45</v>
      </c>
      <c r="G54" s="27" t="n">
        <f aca="false">ROUND(E54*F54,2)</f>
        <v>346.7</v>
      </c>
    </row>
    <row r="55" customFormat="false" ht="12.75" hidden="false" customHeight="false" outlineLevel="0" collapsed="false">
      <c r="A55" s="31" t="s">
        <v>27</v>
      </c>
      <c r="B55" s="31"/>
      <c r="C55" s="31"/>
      <c r="D55" s="31"/>
      <c r="E55" s="31"/>
      <c r="F55" s="31"/>
      <c r="G55" s="32" t="n">
        <f aca="false">ROUND(SUM(G51:G54),2)</f>
        <v>2086.83</v>
      </c>
      <c r="H55" s="33"/>
    </row>
    <row r="56" customFormat="false" ht="12.75" hidden="false" customHeight="false" outlineLevel="0" collapsed="false">
      <c r="A56" s="25"/>
      <c r="B56" s="28"/>
      <c r="C56" s="35"/>
      <c r="D56" s="21"/>
      <c r="E56" s="22"/>
      <c r="F56" s="23"/>
      <c r="G56" s="27"/>
    </row>
    <row r="57" customFormat="false" ht="15" hidden="false" customHeight="true" outlineLevel="0" collapsed="false">
      <c r="A57" s="42"/>
      <c r="B57" s="19" t="n">
        <v>8</v>
      </c>
      <c r="C57" s="34" t="s">
        <v>90</v>
      </c>
      <c r="D57" s="21"/>
      <c r="E57" s="22"/>
      <c r="F57" s="38"/>
      <c r="G57" s="32"/>
    </row>
    <row r="58" customFormat="false" ht="12.75" hidden="false" customHeight="false" outlineLevel="0" collapsed="false">
      <c r="A58" s="25" t="s">
        <v>91</v>
      </c>
      <c r="B58" s="28" t="s">
        <v>92</v>
      </c>
      <c r="C58" s="35" t="s">
        <v>93</v>
      </c>
      <c r="D58" s="21" t="s">
        <v>24</v>
      </c>
      <c r="E58" s="22" t="n">
        <v>5.41</v>
      </c>
      <c r="F58" s="23" t="n">
        <v>84.53</v>
      </c>
      <c r="G58" s="27" t="n">
        <f aca="false">ROUND(E58*F58,2)</f>
        <v>457.31</v>
      </c>
    </row>
    <row r="59" customFormat="false" ht="12.75" hidden="false" customHeight="false" outlineLevel="0" collapsed="false">
      <c r="A59" s="25" t="s">
        <v>94</v>
      </c>
      <c r="B59" s="28" t="s">
        <v>95</v>
      </c>
      <c r="C59" s="35" t="s">
        <v>96</v>
      </c>
      <c r="D59" s="21" t="s">
        <v>16</v>
      </c>
      <c r="E59" s="22" t="n">
        <v>68.44</v>
      </c>
      <c r="F59" s="23" t="n">
        <v>2.61</v>
      </c>
      <c r="G59" s="27" t="n">
        <f aca="false">ROUND(E59*F59,2)</f>
        <v>178.63</v>
      </c>
    </row>
    <row r="60" customFormat="false" ht="12.75" hidden="false" customHeight="false" outlineLevel="0" collapsed="false">
      <c r="A60" s="31" t="s">
        <v>27</v>
      </c>
      <c r="B60" s="31"/>
      <c r="C60" s="31"/>
      <c r="D60" s="31"/>
      <c r="E60" s="31"/>
      <c r="F60" s="31"/>
      <c r="G60" s="32" t="n">
        <f aca="false">ROUND(SUM(G58:G59),2)</f>
        <v>635.94</v>
      </c>
      <c r="H60" s="33"/>
    </row>
    <row r="61" customFormat="false" ht="12.75" hidden="false" customHeight="false" outlineLevel="0" collapsed="false">
      <c r="A61" s="47"/>
      <c r="B61" s="48"/>
      <c r="C61" s="49"/>
      <c r="D61" s="48"/>
      <c r="E61" s="50"/>
      <c r="F61" s="51" t="s">
        <v>97</v>
      </c>
      <c r="G61" s="52" t="n">
        <f aca="false">ROUND((SUM(G11:G40,G51:G60)/2),2)</f>
        <v>13430.02</v>
      </c>
    </row>
    <row r="62" customFormat="false" ht="12.75" hidden="false" customHeight="false" outlineLevel="0" collapsed="false">
      <c r="A62" s="47"/>
      <c r="B62" s="48"/>
      <c r="C62" s="49"/>
      <c r="D62" s="53"/>
      <c r="E62" s="53" t="s">
        <v>98</v>
      </c>
      <c r="F62" s="54" t="n">
        <v>0.23</v>
      </c>
      <c r="G62" s="52" t="n">
        <f aca="false">ROUND(F62*G61,2)</f>
        <v>3088.9</v>
      </c>
    </row>
    <row r="63" customFormat="false" ht="12.75" hidden="false" customHeight="false" outlineLevel="0" collapsed="false">
      <c r="A63" s="47"/>
      <c r="B63" s="48"/>
      <c r="C63" s="49"/>
      <c r="D63" s="48"/>
      <c r="E63" s="50"/>
      <c r="F63" s="55" t="s">
        <v>99</v>
      </c>
      <c r="G63" s="32" t="n">
        <f aca="false">G61+G62</f>
        <v>16518.92</v>
      </c>
    </row>
    <row r="64" customFormat="false" ht="12.75" hidden="false" customHeight="false" outlineLevel="0" collapsed="false">
      <c r="A64" s="37"/>
      <c r="B64" s="56"/>
      <c r="C64" s="57" t="s">
        <v>100</v>
      </c>
      <c r="D64" s="58"/>
      <c r="E64" s="59"/>
      <c r="F64" s="59"/>
      <c r="G64" s="60"/>
    </row>
    <row r="65" customFormat="false" ht="12.75" hidden="false" customHeight="false" outlineLevel="0" collapsed="false">
      <c r="A65" s="37"/>
      <c r="B65" s="61" t="s">
        <v>101</v>
      </c>
      <c r="C65" s="62"/>
      <c r="D65" s="63"/>
      <c r="E65" s="63"/>
      <c r="F65" s="63"/>
      <c r="G65" s="60"/>
    </row>
    <row r="66" customFormat="false" ht="12.75" hidden="false" customHeight="false" outlineLevel="0" collapsed="false">
      <c r="A66" s="64"/>
      <c r="B66" s="65"/>
      <c r="C66" s="66"/>
      <c r="D66" s="67"/>
      <c r="E66" s="67"/>
      <c r="F66" s="67"/>
      <c r="G66" s="68"/>
    </row>
    <row r="67" customFormat="false" ht="12.75" hidden="false" customHeight="false" outlineLevel="0" collapsed="false">
      <c r="A67" s="69" t="s">
        <v>102</v>
      </c>
      <c r="B67" s="65"/>
      <c r="C67" s="66"/>
      <c r="D67" s="67"/>
      <c r="E67" s="67"/>
      <c r="F67" s="67"/>
      <c r="G67" s="68"/>
    </row>
    <row r="68" customFormat="false" ht="12.75" hidden="false" customHeight="false" outlineLevel="0" collapsed="false">
      <c r="A68" s="70"/>
      <c r="B68" s="71"/>
      <c r="C68" s="72"/>
      <c r="D68" s="73"/>
      <c r="E68" s="73"/>
      <c r="F68" s="73"/>
      <c r="G68" s="74"/>
    </row>
    <row r="69" customFormat="false" ht="12.75" hidden="false" customHeight="false" outlineLevel="0" collapsed="false">
      <c r="A69" s="70"/>
      <c r="B69" s="71"/>
      <c r="C69" s="72"/>
      <c r="D69" s="73"/>
      <c r="E69" s="73"/>
      <c r="F69" s="73"/>
      <c r="G69" s="74"/>
    </row>
    <row r="70" customFormat="false" ht="12.75" hidden="false" customHeight="false" outlineLevel="0" collapsed="false">
      <c r="A70" s="70"/>
      <c r="B70" s="71"/>
      <c r="C70" s="72"/>
      <c r="D70" s="73"/>
      <c r="E70" s="73"/>
      <c r="F70" s="73"/>
      <c r="G70" s="74"/>
    </row>
    <row r="71" customFormat="false" ht="12.75" hidden="false" customHeight="false" outlineLevel="0" collapsed="false">
      <c r="A71" s="70"/>
      <c r="B71" s="75" t="s">
        <v>103</v>
      </c>
      <c r="C71" s="72"/>
      <c r="D71" s="71"/>
      <c r="E71" s="71"/>
      <c r="F71" s="76" t="s">
        <v>104</v>
      </c>
      <c r="G71" s="77"/>
    </row>
    <row r="72" customFormat="false" ht="12.75" hidden="false" customHeight="false" outlineLevel="0" collapsed="false">
      <c r="A72" s="70"/>
      <c r="B72" s="78" t="s">
        <v>105</v>
      </c>
      <c r="C72" s="79"/>
      <c r="D72" s="71"/>
      <c r="E72" s="73"/>
      <c r="F72" s="72" t="s">
        <v>106</v>
      </c>
      <c r="G72" s="74"/>
    </row>
    <row r="73" customFormat="false" ht="12.75" hidden="false" customHeight="false" outlineLevel="0" collapsed="false">
      <c r="A73" s="70"/>
      <c r="B73" s="75" t="s">
        <v>107</v>
      </c>
      <c r="C73" s="71"/>
      <c r="E73" s="71"/>
      <c r="F73" s="76" t="s">
        <v>108</v>
      </c>
      <c r="G73" s="74"/>
    </row>
    <row r="74" customFormat="false" ht="12.75" hidden="false" customHeight="false" outlineLevel="0" collapsed="false">
      <c r="A74" s="70"/>
      <c r="B74" s="78"/>
      <c r="C74" s="71"/>
      <c r="D74" s="71"/>
      <c r="E74" s="73"/>
      <c r="F74" s="72"/>
      <c r="G74" s="74"/>
    </row>
    <row r="75" customFormat="false" ht="12.75" hidden="false" customHeight="false" outlineLevel="0" collapsed="false">
      <c r="A75" s="70"/>
      <c r="B75" s="75"/>
      <c r="C75" s="71"/>
      <c r="D75" s="80"/>
      <c r="E75" s="71"/>
      <c r="F75" s="73" t="s">
        <v>109</v>
      </c>
      <c r="G75" s="74"/>
    </row>
    <row r="76" customFormat="false" ht="12.75" hidden="false" customHeight="false" outlineLevel="0" collapsed="false">
      <c r="A76" s="70"/>
      <c r="B76" s="71"/>
      <c r="C76" s="79"/>
      <c r="D76" s="73"/>
      <c r="E76" s="73"/>
      <c r="F76" s="73"/>
      <c r="G76" s="74"/>
    </row>
    <row r="77" customFormat="false" ht="12.75" hidden="false" customHeight="false" outlineLevel="0" collapsed="false">
      <c r="A77" s="70"/>
      <c r="B77" s="71"/>
      <c r="C77" s="79"/>
      <c r="D77" s="73"/>
      <c r="E77" s="73"/>
      <c r="F77" s="73"/>
      <c r="G77" s="74"/>
    </row>
    <row r="78" customFormat="false" ht="12.75" hidden="false" customHeight="false" outlineLevel="0" collapsed="false">
      <c r="A78" s="70"/>
      <c r="B78" s="71"/>
      <c r="C78" s="81" t="s">
        <v>110</v>
      </c>
      <c r="D78" s="71"/>
      <c r="E78" s="73"/>
      <c r="F78" s="73"/>
      <c r="G78" s="74"/>
    </row>
    <row r="79" customFormat="false" ht="12.75" hidden="false" customHeight="false" outlineLevel="0" collapsed="false">
      <c r="A79" s="70"/>
      <c r="B79" s="71"/>
      <c r="C79" s="82" t="s">
        <v>111</v>
      </c>
      <c r="D79" s="72"/>
      <c r="E79" s="73"/>
      <c r="F79" s="73"/>
      <c r="G79" s="74"/>
    </row>
    <row r="80" customFormat="false" ht="12.75" hidden="false" customHeight="false" outlineLevel="0" collapsed="false">
      <c r="A80" s="70"/>
      <c r="B80" s="71"/>
      <c r="C80" s="81" t="s">
        <v>112</v>
      </c>
      <c r="D80" s="73"/>
      <c r="E80" s="73"/>
      <c r="F80" s="73"/>
      <c r="G80" s="74"/>
    </row>
    <row r="81" customFormat="false" ht="13.5" hidden="false" customHeight="false" outlineLevel="0" collapsed="false">
      <c r="A81" s="83"/>
      <c r="B81" s="84"/>
      <c r="C81" s="84"/>
      <c r="D81" s="84"/>
      <c r="E81" s="84"/>
      <c r="F81" s="84"/>
      <c r="G81" s="85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39:F39"/>
    <mergeCell ref="A44:G44"/>
    <mergeCell ref="A45:G45"/>
    <mergeCell ref="A46:G46"/>
    <mergeCell ref="A47:G47"/>
    <mergeCell ref="A48:G48"/>
    <mergeCell ref="A55:F55"/>
    <mergeCell ref="A60:F60"/>
  </mergeCells>
  <printOptions headings="false" gridLines="false" gridLinesSet="true" horizontalCentered="true" verticalCentered="true"/>
  <pageMargins left="0" right="0" top="0" bottom="0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0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1"/>
  <sheetViews>
    <sheetView windowProtection="false" showFormulas="false" showGridLines="true" showRowColHeaders="true" showZeros="true" rightToLeft="false" tabSelected="false" showOutlineSymbols="true" defaultGridColor="true" view="pageBreakPreview" topLeftCell="A43" colorId="64" zoomScale="90" zoomScaleNormal="100" zoomScalePageLayoutView="90" workbookViewId="0">
      <selection pane="topLeft" activeCell="G60" activeCellId="0" sqref="G60"/>
    </sheetView>
  </sheetViews>
  <sheetFormatPr defaultRowHeight="12.75"/>
  <cols>
    <col collapsed="false" hidden="false" max="1" min="1" style="0" width="10.6632653061225"/>
    <col collapsed="false" hidden="false" max="2" min="2" style="0" width="6.0765306122449"/>
    <col collapsed="false" hidden="false" max="3" min="3" style="0" width="42.3877551020408"/>
    <col collapsed="false" hidden="false" max="4" min="4" style="0" width="3.23979591836735"/>
    <col collapsed="false" hidden="false" max="5" min="5" style="0" width="8.50510204081633"/>
    <col collapsed="false" hidden="false" max="6" min="6" style="0" width="8.23469387755102"/>
    <col collapsed="false" hidden="false" max="7" min="7" style="0" width="9.85204081632653"/>
  </cols>
  <sheetData>
    <row r="1" customFormat="false" ht="30" hidden="false" customHeight="true" outlineLevel="0" collapsed="false">
      <c r="A1" s="1"/>
      <c r="B1" s="2"/>
      <c r="C1" s="2"/>
      <c r="D1" s="2"/>
      <c r="E1" s="2"/>
      <c r="F1" s="2"/>
      <c r="G1" s="3"/>
    </row>
    <row r="2" customFormat="false" ht="15" hidden="false" customHeight="false" outlineLevel="0" collapsed="false">
      <c r="A2" s="4"/>
      <c r="B2" s="5"/>
      <c r="C2" s="5"/>
      <c r="D2" s="5"/>
      <c r="E2" s="5"/>
      <c r="F2" s="5"/>
      <c r="G2" s="6"/>
    </row>
    <row r="3" customFormat="false" ht="15" hidden="false" customHeight="false" outlineLevel="0" collapsed="false">
      <c r="A3" s="7"/>
      <c r="B3" s="8"/>
      <c r="C3" s="8"/>
      <c r="D3" s="8"/>
      <c r="E3" s="8"/>
      <c r="F3" s="8"/>
      <c r="G3" s="9"/>
    </row>
    <row r="4" customFormat="false" ht="20.25" hidden="false" customHeight="false" outlineLevel="0" collapsed="false">
      <c r="A4" s="10" t="s">
        <v>0</v>
      </c>
      <c r="B4" s="10"/>
      <c r="C4" s="10"/>
      <c r="D4" s="10"/>
      <c r="E4" s="10"/>
      <c r="F4" s="10"/>
      <c r="G4" s="10"/>
    </row>
    <row r="5" customFormat="false" ht="18.75" hidden="false" customHeight="false" outlineLevel="0" collapsed="false">
      <c r="A5" s="11" t="s">
        <v>1</v>
      </c>
      <c r="B5" s="11"/>
      <c r="C5" s="11"/>
      <c r="D5" s="11"/>
      <c r="E5" s="11"/>
      <c r="F5" s="11"/>
      <c r="G5" s="11"/>
    </row>
    <row r="6" customFormat="false" ht="18.75" hidden="false" customHeight="false" outlineLevel="0" collapsed="false">
      <c r="A6" s="11" t="s">
        <v>2</v>
      </c>
      <c r="B6" s="11"/>
      <c r="C6" s="11"/>
      <c r="D6" s="11"/>
      <c r="E6" s="11"/>
      <c r="F6" s="11"/>
      <c r="G6" s="11"/>
    </row>
    <row r="7" customFormat="false" ht="18.75" hidden="false" customHeight="false" outlineLevel="0" collapsed="false">
      <c r="A7" s="11" t="s">
        <v>3</v>
      </c>
      <c r="B7" s="11"/>
      <c r="C7" s="11"/>
      <c r="D7" s="11"/>
      <c r="E7" s="11"/>
      <c r="F7" s="11"/>
      <c r="G7" s="11"/>
    </row>
    <row r="8" customFormat="false" ht="18.75" hidden="false" customHeight="false" outlineLevel="0" collapsed="false">
      <c r="A8" s="11" t="s">
        <v>4</v>
      </c>
      <c r="B8" s="11"/>
      <c r="C8" s="11"/>
      <c r="D8" s="11"/>
      <c r="E8" s="11"/>
      <c r="F8" s="11"/>
      <c r="G8" s="11"/>
    </row>
    <row r="9" customFormat="false" ht="15" hidden="false" customHeight="true" outlineLevel="0" collapsed="false">
      <c r="A9" s="12" t="s">
        <v>5</v>
      </c>
      <c r="B9" s="13" t="s">
        <v>6</v>
      </c>
      <c r="C9" s="14" t="s">
        <v>7</v>
      </c>
      <c r="D9" s="13" t="s">
        <v>8</v>
      </c>
      <c r="E9" s="15" t="s">
        <v>9</v>
      </c>
      <c r="F9" s="16" t="s">
        <v>10</v>
      </c>
      <c r="G9" s="17" t="s">
        <v>11</v>
      </c>
    </row>
    <row r="10" customFormat="false" ht="15" hidden="false" customHeight="true" outlineLevel="0" collapsed="false">
      <c r="A10" s="18"/>
      <c r="B10" s="19" t="n">
        <v>1</v>
      </c>
      <c r="C10" s="20" t="s">
        <v>12</v>
      </c>
      <c r="D10" s="21"/>
      <c r="E10" s="22"/>
      <c r="F10" s="23"/>
      <c r="G10" s="24"/>
    </row>
    <row r="11" customFormat="false" ht="12.75" hidden="false" customHeight="false" outlineLevel="0" collapsed="false">
      <c r="A11" s="25" t="s">
        <v>13</v>
      </c>
      <c r="B11" s="21" t="s">
        <v>14</v>
      </c>
      <c r="C11" s="26" t="s">
        <v>15</v>
      </c>
      <c r="D11" s="21" t="s">
        <v>16</v>
      </c>
      <c r="E11" s="22" t="n">
        <v>66.23</v>
      </c>
      <c r="F11" s="23" t="n">
        <v>5.9</v>
      </c>
      <c r="G11" s="27" t="n">
        <f aca="false">ROUND(E11*F11,2)</f>
        <v>390.76</v>
      </c>
    </row>
    <row r="12" customFormat="false" ht="12.75" hidden="false" customHeight="false" outlineLevel="0" collapsed="false">
      <c r="A12" s="25" t="s">
        <v>17</v>
      </c>
      <c r="B12" s="21" t="s">
        <v>18</v>
      </c>
      <c r="C12" s="26" t="s">
        <v>19</v>
      </c>
      <c r="D12" s="21" t="s">
        <v>20</v>
      </c>
      <c r="E12" s="22" t="n">
        <v>54.95</v>
      </c>
      <c r="F12" s="23" t="n">
        <v>1.1</v>
      </c>
      <c r="G12" s="27" t="n">
        <f aca="false">ROUND(E12*F12,2)</f>
        <v>60.45</v>
      </c>
    </row>
    <row r="13" customFormat="false" ht="12.75" hidden="false" customHeight="false" outlineLevel="0" collapsed="false">
      <c r="A13" s="25" t="s">
        <v>21</v>
      </c>
      <c r="B13" s="21" t="s">
        <v>22</v>
      </c>
      <c r="C13" s="26" t="s">
        <v>23</v>
      </c>
      <c r="D13" s="21" t="s">
        <v>24</v>
      </c>
      <c r="E13" s="22" t="n">
        <v>3.31</v>
      </c>
      <c r="F13" s="23" t="n">
        <v>85</v>
      </c>
      <c r="G13" s="27" t="n">
        <f aca="false">ROUND(E13*F13,2)</f>
        <v>281.35</v>
      </c>
    </row>
    <row r="14" customFormat="false" ht="12.75" hidden="false" customHeight="false" outlineLevel="0" collapsed="false">
      <c r="A14" s="25" t="s">
        <v>21</v>
      </c>
      <c r="B14" s="28" t="s">
        <v>25</v>
      </c>
      <c r="C14" s="29" t="s">
        <v>26</v>
      </c>
      <c r="D14" s="30" t="s">
        <v>24</v>
      </c>
      <c r="E14" s="30" t="n">
        <v>0.77</v>
      </c>
      <c r="F14" s="23" t="n">
        <v>85</v>
      </c>
      <c r="G14" s="27" t="n">
        <f aca="false">ROUND(E14*F14,2)</f>
        <v>65.45</v>
      </c>
    </row>
    <row r="15" customFormat="false" ht="15" hidden="false" customHeight="true" outlineLevel="0" collapsed="false">
      <c r="A15" s="31" t="s">
        <v>27</v>
      </c>
      <c r="B15" s="31"/>
      <c r="C15" s="31"/>
      <c r="D15" s="31"/>
      <c r="E15" s="31"/>
      <c r="F15" s="31"/>
      <c r="G15" s="32" t="n">
        <f aca="false">ROUND(SUM(G11:G14),2)</f>
        <v>798.01</v>
      </c>
    </row>
    <row r="16" customFormat="false" ht="15" hidden="false" customHeight="true" outlineLevel="0" collapsed="false">
      <c r="A16" s="18"/>
      <c r="B16" s="19" t="n">
        <v>2</v>
      </c>
      <c r="C16" s="34" t="s">
        <v>28</v>
      </c>
      <c r="D16" s="21"/>
      <c r="E16" s="22"/>
      <c r="F16" s="23"/>
      <c r="G16" s="24"/>
    </row>
    <row r="17" customFormat="false" ht="12.75" hidden="false" customHeight="false" outlineLevel="0" collapsed="false">
      <c r="A17" s="25" t="s">
        <v>29</v>
      </c>
      <c r="B17" s="21" t="s">
        <v>30</v>
      </c>
      <c r="C17" s="35" t="s">
        <v>31</v>
      </c>
      <c r="D17" s="21" t="s">
        <v>32</v>
      </c>
      <c r="E17" s="22" t="n">
        <v>7</v>
      </c>
      <c r="F17" s="23" t="n">
        <v>500</v>
      </c>
      <c r="G17" s="27" t="n">
        <f aca="false">ROUND(F17*E17,2)</f>
        <v>3500</v>
      </c>
    </row>
    <row r="18" customFormat="false" ht="12.75" hidden="false" customHeight="false" outlineLevel="0" collapsed="false">
      <c r="A18" s="31" t="s">
        <v>27</v>
      </c>
      <c r="B18" s="31"/>
      <c r="C18" s="31"/>
      <c r="D18" s="31"/>
      <c r="E18" s="31"/>
      <c r="F18" s="31"/>
      <c r="G18" s="32" t="n">
        <f aca="false">ROUND(SUM(G17:G17),2)</f>
        <v>3500</v>
      </c>
    </row>
    <row r="19" customFormat="false" ht="15" hidden="false" customHeight="true" outlineLevel="0" collapsed="false">
      <c r="A19" s="18"/>
      <c r="B19" s="19" t="n">
        <v>3</v>
      </c>
      <c r="C19" s="34" t="s">
        <v>33</v>
      </c>
      <c r="D19" s="21"/>
      <c r="E19" s="22"/>
      <c r="F19" s="23"/>
      <c r="G19" s="27"/>
    </row>
    <row r="20" customFormat="false" ht="12.75" hidden="false" customHeight="false" outlineLevel="0" collapsed="false">
      <c r="A20" s="25" t="s">
        <v>34</v>
      </c>
      <c r="B20" s="21" t="s">
        <v>35</v>
      </c>
      <c r="C20" s="26" t="s">
        <v>36</v>
      </c>
      <c r="D20" s="21" t="s">
        <v>20</v>
      </c>
      <c r="E20" s="22" t="n">
        <v>11</v>
      </c>
      <c r="F20" s="36" t="n">
        <v>20</v>
      </c>
      <c r="G20" s="27" t="n">
        <f aca="false">ROUND(E20*F20,2)</f>
        <v>220</v>
      </c>
    </row>
    <row r="21" customFormat="false" ht="12.75" hidden="false" customHeight="false" outlineLevel="0" collapsed="false">
      <c r="A21" s="31" t="s">
        <v>27</v>
      </c>
      <c r="B21" s="31"/>
      <c r="C21" s="31"/>
      <c r="D21" s="31"/>
      <c r="E21" s="31"/>
      <c r="F21" s="31"/>
      <c r="G21" s="32" t="n">
        <f aca="false">ROUND(SUM(G20:G20),2)</f>
        <v>220</v>
      </c>
    </row>
    <row r="22" customFormat="false" ht="12.75" hidden="false" customHeight="false" outlineLevel="0" collapsed="false">
      <c r="A22" s="37"/>
      <c r="B22" s="19" t="n">
        <v>4</v>
      </c>
      <c r="C22" s="34" t="s">
        <v>37</v>
      </c>
      <c r="D22" s="21"/>
      <c r="E22" s="22"/>
      <c r="F22" s="38"/>
      <c r="G22" s="32"/>
    </row>
    <row r="23" customFormat="false" ht="12.75" hidden="false" customHeight="false" outlineLevel="0" collapsed="false">
      <c r="A23" s="25" t="s">
        <v>38</v>
      </c>
      <c r="B23" s="28" t="s">
        <v>39</v>
      </c>
      <c r="C23" s="26" t="s">
        <v>40</v>
      </c>
      <c r="D23" s="21" t="s">
        <v>16</v>
      </c>
      <c r="E23" s="22" t="n">
        <v>1.1</v>
      </c>
      <c r="F23" s="23" t="n">
        <v>3</v>
      </c>
      <c r="G23" s="27" t="n">
        <f aca="false">ROUND(E23*F23,2)</f>
        <v>3.3</v>
      </c>
    </row>
    <row r="24" customFormat="false" ht="12.75" hidden="false" customHeight="false" outlineLevel="0" collapsed="false">
      <c r="A24" s="25" t="s">
        <v>41</v>
      </c>
      <c r="B24" s="28" t="s">
        <v>42</v>
      </c>
      <c r="C24" s="26" t="s">
        <v>43</v>
      </c>
      <c r="D24" s="21" t="s">
        <v>16</v>
      </c>
      <c r="E24" s="22" t="n">
        <v>1.1</v>
      </c>
      <c r="F24" s="23" t="n">
        <v>15</v>
      </c>
      <c r="G24" s="27" t="n">
        <f aca="false">ROUND(E24*F24,2)</f>
        <v>16.5</v>
      </c>
    </row>
    <row r="25" customFormat="false" ht="12.75" hidden="false" customHeight="false" outlineLevel="0" collapsed="false">
      <c r="A25" s="31" t="s">
        <v>27</v>
      </c>
      <c r="B25" s="31"/>
      <c r="C25" s="31"/>
      <c r="D25" s="31"/>
      <c r="E25" s="31"/>
      <c r="F25" s="31"/>
      <c r="G25" s="32" t="n">
        <f aca="false">ROUND(SUM(G23:G24),2)</f>
        <v>19.8</v>
      </c>
    </row>
    <row r="26" customFormat="false" ht="15" hidden="false" customHeight="true" outlineLevel="0" collapsed="false">
      <c r="A26" s="18"/>
      <c r="B26" s="19" t="n">
        <v>5</v>
      </c>
      <c r="C26" s="34" t="s">
        <v>44</v>
      </c>
      <c r="D26" s="21"/>
      <c r="E26" s="22"/>
      <c r="F26" s="23"/>
      <c r="G26" s="27"/>
    </row>
    <row r="27" customFormat="false" ht="12.75" hidden="false" customHeight="false" outlineLevel="0" collapsed="false">
      <c r="A27" s="25" t="s">
        <v>45</v>
      </c>
      <c r="B27" s="28" t="s">
        <v>46</v>
      </c>
      <c r="C27" s="26" t="s">
        <v>47</v>
      </c>
      <c r="D27" s="21" t="s">
        <v>16</v>
      </c>
      <c r="E27" s="22" t="n">
        <v>3.31</v>
      </c>
      <c r="F27" s="23" t="n">
        <v>18</v>
      </c>
      <c r="G27" s="27" t="n">
        <f aca="false">ROUND(E27*F27,2)</f>
        <v>59.58</v>
      </c>
    </row>
    <row r="28" customFormat="false" ht="15" hidden="false" customHeight="true" outlineLevel="0" collapsed="false">
      <c r="A28" s="25" t="s">
        <v>48</v>
      </c>
      <c r="B28" s="28" t="s">
        <v>49</v>
      </c>
      <c r="C28" s="39" t="s">
        <v>50</v>
      </c>
      <c r="D28" s="23" t="s">
        <v>24</v>
      </c>
      <c r="E28" s="22" t="n">
        <v>1.33</v>
      </c>
      <c r="F28" s="36" t="n">
        <v>345</v>
      </c>
      <c r="G28" s="27" t="n">
        <f aca="false">ROUND(E28*F28,2)</f>
        <v>458.85</v>
      </c>
    </row>
    <row r="29" customFormat="false" ht="24" hidden="false" customHeight="false" outlineLevel="0" collapsed="false">
      <c r="A29" s="25" t="s">
        <v>51</v>
      </c>
      <c r="B29" s="28" t="s">
        <v>52</v>
      </c>
      <c r="C29" s="40" t="s">
        <v>53</v>
      </c>
      <c r="D29" s="21" t="s">
        <v>16</v>
      </c>
      <c r="E29" s="22" t="n">
        <v>66.23</v>
      </c>
      <c r="F29" s="36" t="n">
        <v>23</v>
      </c>
      <c r="G29" s="27" t="n">
        <f aca="false">ROUND(E29*F29,2)</f>
        <v>1523.29</v>
      </c>
    </row>
    <row r="30" customFormat="false" ht="15.75" hidden="false" customHeight="true" outlineLevel="0" collapsed="false">
      <c r="A30" s="25" t="s">
        <v>54</v>
      </c>
      <c r="B30" s="28" t="s">
        <v>55</v>
      </c>
      <c r="C30" s="26" t="s">
        <v>56</v>
      </c>
      <c r="D30" s="23" t="s">
        <v>20</v>
      </c>
      <c r="E30" s="22" t="n">
        <v>54.95</v>
      </c>
      <c r="F30" s="36" t="n">
        <v>7</v>
      </c>
      <c r="G30" s="27" t="n">
        <f aca="false">ROUND(E30*F30,2)</f>
        <v>384.65</v>
      </c>
    </row>
    <row r="31" customFormat="false" ht="12.75" hidden="false" customHeight="false" outlineLevel="0" collapsed="false">
      <c r="A31" s="25" t="s">
        <v>57</v>
      </c>
      <c r="B31" s="28" t="s">
        <v>58</v>
      </c>
      <c r="C31" s="26" t="s">
        <v>59</v>
      </c>
      <c r="D31" s="23" t="s">
        <v>24</v>
      </c>
      <c r="E31" s="22" t="n">
        <v>0.77</v>
      </c>
      <c r="F31" s="36" t="n">
        <v>43</v>
      </c>
      <c r="G31" s="27" t="n">
        <f aca="false">ROUND(E31*F31,2)</f>
        <v>33.11</v>
      </c>
    </row>
    <row r="32" customFormat="false" ht="12.75" hidden="false" customHeight="false" outlineLevel="0" collapsed="false">
      <c r="A32" s="31" t="s">
        <v>27</v>
      </c>
      <c r="B32" s="31"/>
      <c r="C32" s="31"/>
      <c r="D32" s="31"/>
      <c r="E32" s="31"/>
      <c r="F32" s="31"/>
      <c r="G32" s="32" t="n">
        <f aca="false">ROUND(SUM(G27:G31),2)</f>
        <v>2459.48</v>
      </c>
    </row>
    <row r="33" customFormat="false" ht="15" hidden="false" customHeight="true" outlineLevel="0" collapsed="false">
      <c r="A33" s="31"/>
      <c r="B33" s="19" t="n">
        <v>6</v>
      </c>
      <c r="C33" s="34" t="s">
        <v>60</v>
      </c>
      <c r="D33" s="41"/>
      <c r="E33" s="41"/>
      <c r="F33" s="41"/>
      <c r="G33" s="32"/>
    </row>
    <row r="34" customFormat="false" ht="13.5" hidden="false" customHeight="true" outlineLevel="0" collapsed="false">
      <c r="A34" s="25" t="s">
        <v>61</v>
      </c>
      <c r="B34" s="28" t="s">
        <v>62</v>
      </c>
      <c r="C34" s="29" t="s">
        <v>63</v>
      </c>
      <c r="D34" s="30" t="s">
        <v>16</v>
      </c>
      <c r="E34" s="30" t="n">
        <v>9.56</v>
      </c>
      <c r="F34" s="23" t="n">
        <v>18</v>
      </c>
      <c r="G34" s="27" t="n">
        <f aca="false">ROUND(E34*F34,2)</f>
        <v>172.08</v>
      </c>
    </row>
    <row r="35" customFormat="false" ht="12.75" hidden="false" customHeight="false" outlineLevel="0" collapsed="false">
      <c r="A35" s="25" t="s">
        <v>64</v>
      </c>
      <c r="B35" s="28" t="s">
        <v>65</v>
      </c>
      <c r="C35" s="26" t="s">
        <v>66</v>
      </c>
      <c r="D35" s="21" t="s">
        <v>67</v>
      </c>
      <c r="E35" s="22" t="n">
        <v>0.75</v>
      </c>
      <c r="F35" s="23" t="n">
        <v>50</v>
      </c>
      <c r="G35" s="27" t="n">
        <f aca="false">ROUND(E35*F35,2)</f>
        <v>37.5</v>
      </c>
    </row>
    <row r="36" customFormat="false" ht="12.75" hidden="false" customHeight="false" outlineLevel="0" collapsed="false">
      <c r="A36" s="42" t="s">
        <v>68</v>
      </c>
      <c r="B36" s="28" t="s">
        <v>69</v>
      </c>
      <c r="C36" s="26" t="s">
        <v>70</v>
      </c>
      <c r="D36" s="21" t="s">
        <v>71</v>
      </c>
      <c r="E36" s="22" t="n">
        <v>1</v>
      </c>
      <c r="F36" s="23" t="n">
        <v>23.18</v>
      </c>
      <c r="G36" s="27" t="n">
        <f aca="false">ROUND(E36*F36,2)</f>
        <v>23.18</v>
      </c>
    </row>
    <row r="37" customFormat="false" ht="12.75" hidden="false" customHeight="false" outlineLevel="0" collapsed="false">
      <c r="A37" s="42" t="s">
        <v>72</v>
      </c>
      <c r="B37" s="28" t="s">
        <v>73</v>
      </c>
      <c r="C37" s="26" t="s">
        <v>74</v>
      </c>
      <c r="D37" s="21" t="s">
        <v>71</v>
      </c>
      <c r="E37" s="22" t="n">
        <v>1</v>
      </c>
      <c r="F37" s="23" t="n">
        <v>14.19</v>
      </c>
      <c r="G37" s="27" t="n">
        <f aca="false">ROUND(E37*F37,2)</f>
        <v>14.19</v>
      </c>
    </row>
    <row r="38" customFormat="false" ht="13.5" hidden="false" customHeight="true" outlineLevel="0" collapsed="false">
      <c r="A38" s="25" t="s">
        <v>75</v>
      </c>
      <c r="B38" s="28" t="s">
        <v>76</v>
      </c>
      <c r="C38" s="35" t="s">
        <v>77</v>
      </c>
      <c r="D38" s="21" t="s">
        <v>16</v>
      </c>
      <c r="E38" s="22" t="n">
        <v>9.56</v>
      </c>
      <c r="F38" s="23" t="n">
        <v>27.5</v>
      </c>
      <c r="G38" s="27" t="n">
        <f aca="false">ROUND(E38*F38,2)</f>
        <v>262.9</v>
      </c>
    </row>
    <row r="39" customFormat="false" ht="12.75" hidden="false" customHeight="false" outlineLevel="0" collapsed="false">
      <c r="A39" s="31" t="s">
        <v>27</v>
      </c>
      <c r="B39" s="31"/>
      <c r="C39" s="31"/>
      <c r="D39" s="31"/>
      <c r="E39" s="31"/>
      <c r="F39" s="31"/>
      <c r="G39" s="32" t="n">
        <f aca="false">ROUND(SUM(G34:G38),2)</f>
        <v>509.85</v>
      </c>
    </row>
    <row r="40" customFormat="false" ht="28.5" hidden="false" customHeight="true" outlineLevel="0" collapsed="false">
      <c r="A40" s="43"/>
      <c r="B40" s="44"/>
      <c r="C40" s="44"/>
      <c r="D40" s="44"/>
      <c r="E40" s="44"/>
      <c r="F40" s="44"/>
      <c r="G40" s="45"/>
    </row>
    <row r="41" customFormat="false" ht="30" hidden="false" customHeight="true" outlineLevel="0" collapsed="false">
      <c r="A41" s="1"/>
      <c r="B41" s="2"/>
      <c r="C41" s="2"/>
      <c r="D41" s="2"/>
      <c r="E41" s="2"/>
      <c r="F41" s="2"/>
      <c r="G41" s="3"/>
    </row>
    <row r="42" customFormat="false" ht="15" hidden="false" customHeight="false" outlineLevel="0" collapsed="false">
      <c r="A42" s="4"/>
      <c r="B42" s="5"/>
      <c r="C42" s="5"/>
      <c r="D42" s="5"/>
      <c r="E42" s="5"/>
      <c r="F42" s="5"/>
      <c r="G42" s="6"/>
    </row>
    <row r="43" customFormat="false" ht="26.25" hidden="false" customHeight="true" outlineLevel="0" collapsed="false">
      <c r="A43" s="7"/>
      <c r="B43" s="8"/>
      <c r="C43" s="8"/>
      <c r="D43" s="8"/>
      <c r="E43" s="8"/>
      <c r="F43" s="8"/>
      <c r="G43" s="9"/>
    </row>
    <row r="44" customFormat="false" ht="20.25" hidden="false" customHeight="false" outlineLevel="0" collapsed="false">
      <c r="A44" s="10" t="s">
        <v>0</v>
      </c>
      <c r="B44" s="10"/>
      <c r="C44" s="10"/>
      <c r="D44" s="10"/>
      <c r="E44" s="10"/>
      <c r="F44" s="10"/>
      <c r="G44" s="10"/>
    </row>
    <row r="45" customFormat="false" ht="18.75" hidden="false" customHeight="false" outlineLevel="0" collapsed="false">
      <c r="A45" s="11" t="s">
        <v>1</v>
      </c>
      <c r="B45" s="11"/>
      <c r="C45" s="11"/>
      <c r="D45" s="11"/>
      <c r="E45" s="11"/>
      <c r="F45" s="11"/>
      <c r="G45" s="11"/>
    </row>
    <row r="46" customFormat="false" ht="18.75" hidden="false" customHeight="false" outlineLevel="0" collapsed="false">
      <c r="A46" s="11" t="s">
        <v>2</v>
      </c>
      <c r="B46" s="11"/>
      <c r="C46" s="11"/>
      <c r="D46" s="11"/>
      <c r="E46" s="11"/>
      <c r="F46" s="11"/>
      <c r="G46" s="11"/>
    </row>
    <row r="47" customFormat="false" ht="18.75" hidden="false" customHeight="false" outlineLevel="0" collapsed="false">
      <c r="A47" s="11" t="s">
        <v>3</v>
      </c>
      <c r="B47" s="11"/>
      <c r="C47" s="11"/>
      <c r="D47" s="11"/>
      <c r="E47" s="11"/>
      <c r="F47" s="11"/>
      <c r="G47" s="11"/>
    </row>
    <row r="48" customFormat="false" ht="18.75" hidden="false" customHeight="false" outlineLevel="0" collapsed="false">
      <c r="A48" s="11" t="s">
        <v>4</v>
      </c>
      <c r="B48" s="11"/>
      <c r="C48" s="11"/>
      <c r="D48" s="11"/>
      <c r="E48" s="11"/>
      <c r="F48" s="11"/>
      <c r="G48" s="11"/>
    </row>
    <row r="49" customFormat="false" ht="12.75" hidden="false" customHeight="false" outlineLevel="0" collapsed="false">
      <c r="A49" s="12" t="s">
        <v>5</v>
      </c>
      <c r="B49" s="13" t="s">
        <v>6</v>
      </c>
      <c r="C49" s="14" t="s">
        <v>7</v>
      </c>
      <c r="D49" s="13" t="s">
        <v>8</v>
      </c>
      <c r="E49" s="15" t="s">
        <v>9</v>
      </c>
      <c r="F49" s="16" t="s">
        <v>10</v>
      </c>
      <c r="G49" s="17" t="s">
        <v>11</v>
      </c>
    </row>
    <row r="50" customFormat="false" ht="12.75" hidden="false" customHeight="false" outlineLevel="0" collapsed="false">
      <c r="A50" s="42"/>
      <c r="B50" s="19" t="n">
        <v>7</v>
      </c>
      <c r="C50" s="34" t="s">
        <v>78</v>
      </c>
      <c r="D50" s="21"/>
      <c r="E50" s="22"/>
      <c r="F50" s="23"/>
      <c r="G50" s="24"/>
    </row>
    <row r="51" customFormat="false" ht="12.75" hidden="false" customHeight="false" outlineLevel="0" collapsed="false">
      <c r="A51" s="25" t="s">
        <v>79</v>
      </c>
      <c r="B51" s="28" t="s">
        <v>80</v>
      </c>
      <c r="C51" s="26" t="s">
        <v>81</v>
      </c>
      <c r="D51" s="21" t="s">
        <v>16</v>
      </c>
      <c r="E51" s="22" t="n">
        <v>1.1</v>
      </c>
      <c r="F51" s="23" t="n">
        <v>8</v>
      </c>
      <c r="G51" s="27" t="n">
        <f aca="false">ROUND(E51*F51,2)</f>
        <v>8.8</v>
      </c>
    </row>
    <row r="52" customFormat="false" ht="12.75" hidden="false" customHeight="false" outlineLevel="0" collapsed="false">
      <c r="A52" s="25" t="s">
        <v>82</v>
      </c>
      <c r="B52" s="28" t="s">
        <v>83</v>
      </c>
      <c r="C52" s="40" t="s">
        <v>84</v>
      </c>
      <c r="D52" s="46" t="s">
        <v>16</v>
      </c>
      <c r="E52" s="46" t="n">
        <v>158.61</v>
      </c>
      <c r="F52" s="23" t="n">
        <v>7.5</v>
      </c>
      <c r="G52" s="27" t="n">
        <f aca="false">ROUND(E52*F52,2)</f>
        <v>1189.58</v>
      </c>
    </row>
    <row r="53" customFormat="false" ht="12.75" hidden="false" customHeight="false" outlineLevel="0" collapsed="false">
      <c r="A53" s="25" t="s">
        <v>85</v>
      </c>
      <c r="B53" s="28" t="s">
        <v>86</v>
      </c>
      <c r="C53" s="40" t="s">
        <v>84</v>
      </c>
      <c r="D53" s="46" t="s">
        <v>16</v>
      </c>
      <c r="E53" s="46" t="n">
        <v>26.1</v>
      </c>
      <c r="F53" s="23" t="n">
        <v>7.5</v>
      </c>
      <c r="G53" s="27" t="n">
        <f aca="false">ROUND(E53*F53,2)</f>
        <v>195.75</v>
      </c>
    </row>
    <row r="54" customFormat="false" ht="12.75" hidden="false" customHeight="false" outlineLevel="0" collapsed="false">
      <c r="A54" s="25" t="s">
        <v>87</v>
      </c>
      <c r="B54" s="28" t="s">
        <v>88</v>
      </c>
      <c r="C54" s="40" t="s">
        <v>89</v>
      </c>
      <c r="D54" s="46" t="s">
        <v>16</v>
      </c>
      <c r="E54" s="46" t="n">
        <v>14.18</v>
      </c>
      <c r="F54" s="23" t="n">
        <v>24</v>
      </c>
      <c r="G54" s="27" t="n">
        <f aca="false">ROUND(E54*F54,2)</f>
        <v>340.32</v>
      </c>
    </row>
    <row r="55" customFormat="false" ht="12.75" hidden="false" customHeight="false" outlineLevel="0" collapsed="false">
      <c r="A55" s="31" t="s">
        <v>27</v>
      </c>
      <c r="B55" s="31"/>
      <c r="C55" s="31"/>
      <c r="D55" s="31"/>
      <c r="E55" s="31"/>
      <c r="F55" s="31"/>
      <c r="G55" s="32" t="n">
        <f aca="false">ROUND(SUM(G51:G54),2)</f>
        <v>1734.45</v>
      </c>
    </row>
    <row r="56" customFormat="false" ht="12.75" hidden="false" customHeight="false" outlineLevel="0" collapsed="false">
      <c r="A56" s="25"/>
      <c r="B56" s="28"/>
      <c r="C56" s="35"/>
      <c r="D56" s="21"/>
      <c r="E56" s="22"/>
      <c r="F56" s="23"/>
      <c r="G56" s="27"/>
    </row>
    <row r="57" customFormat="false" ht="15" hidden="false" customHeight="true" outlineLevel="0" collapsed="false">
      <c r="A57" s="42"/>
      <c r="B57" s="19" t="n">
        <v>8</v>
      </c>
      <c r="C57" s="34" t="s">
        <v>90</v>
      </c>
      <c r="D57" s="21"/>
      <c r="E57" s="22"/>
      <c r="F57" s="38"/>
      <c r="G57" s="32"/>
    </row>
    <row r="58" customFormat="false" ht="12.75" hidden="false" customHeight="false" outlineLevel="0" collapsed="false">
      <c r="A58" s="25" t="s">
        <v>91</v>
      </c>
      <c r="B58" s="28" t="s">
        <v>92</v>
      </c>
      <c r="C58" s="35" t="s">
        <v>93</v>
      </c>
      <c r="D58" s="21" t="s">
        <v>24</v>
      </c>
      <c r="E58" s="22" t="n">
        <v>5.41</v>
      </c>
      <c r="F58" s="23" t="n">
        <v>80</v>
      </c>
      <c r="G58" s="27" t="n">
        <f aca="false">ROUND(E58*F58,2)</f>
        <v>432.8</v>
      </c>
    </row>
    <row r="59" customFormat="false" ht="12.75" hidden="false" customHeight="false" outlineLevel="0" collapsed="false">
      <c r="A59" s="25" t="s">
        <v>94</v>
      </c>
      <c r="B59" s="28" t="s">
        <v>95</v>
      </c>
      <c r="C59" s="35" t="s">
        <v>96</v>
      </c>
      <c r="D59" s="21" t="s">
        <v>16</v>
      </c>
      <c r="E59" s="22" t="n">
        <v>68.44</v>
      </c>
      <c r="F59" s="23" t="n">
        <v>1.5</v>
      </c>
      <c r="G59" s="27" t="n">
        <f aca="false">ROUND(E59*F59,2)</f>
        <v>102.66</v>
      </c>
    </row>
    <row r="60" customFormat="false" ht="12.75" hidden="false" customHeight="false" outlineLevel="0" collapsed="false">
      <c r="A60" s="31" t="s">
        <v>27</v>
      </c>
      <c r="B60" s="31"/>
      <c r="C60" s="31"/>
      <c r="D60" s="31"/>
      <c r="E60" s="31"/>
      <c r="F60" s="31"/>
      <c r="G60" s="32" t="n">
        <f aca="false">ROUND(SUM(G58:G59),2)</f>
        <v>535.46</v>
      </c>
    </row>
    <row r="61" customFormat="false" ht="12.75" hidden="false" customHeight="false" outlineLevel="0" collapsed="false">
      <c r="A61" s="47"/>
      <c r="B61" s="48"/>
      <c r="C61" s="49"/>
      <c r="D61" s="48"/>
      <c r="E61" s="50"/>
      <c r="F61" s="51" t="s">
        <v>97</v>
      </c>
      <c r="G61" s="52" t="n">
        <f aca="false">ROUND((SUM(G11:G40,G51:G60)/2),2)</f>
        <v>9777.05</v>
      </c>
    </row>
    <row r="62" customFormat="false" ht="12.75" hidden="false" customHeight="false" outlineLevel="0" collapsed="false">
      <c r="A62" s="47"/>
      <c r="B62" s="48"/>
      <c r="C62" s="49"/>
      <c r="D62" s="53"/>
      <c r="E62" s="53" t="s">
        <v>98</v>
      </c>
      <c r="F62" s="54" t="n">
        <v>0.23</v>
      </c>
      <c r="G62" s="52" t="n">
        <f aca="false">ROUND(F62*G61,2)</f>
        <v>2248.72</v>
      </c>
    </row>
    <row r="63" customFormat="false" ht="12.75" hidden="false" customHeight="false" outlineLevel="0" collapsed="false">
      <c r="A63" s="47"/>
      <c r="B63" s="48"/>
      <c r="C63" s="49"/>
      <c r="D63" s="48"/>
      <c r="E63" s="50"/>
      <c r="F63" s="55" t="s">
        <v>99</v>
      </c>
      <c r="G63" s="32" t="n">
        <f aca="false">G61+G62</f>
        <v>12025.77</v>
      </c>
    </row>
    <row r="64" customFormat="false" ht="12.75" hidden="false" customHeight="false" outlineLevel="0" collapsed="false">
      <c r="A64" s="37"/>
      <c r="B64" s="56"/>
      <c r="C64" s="57" t="s">
        <v>100</v>
      </c>
      <c r="D64" s="58"/>
      <c r="E64" s="59"/>
      <c r="F64" s="59"/>
      <c r="G64" s="60"/>
    </row>
    <row r="65" customFormat="false" ht="12.75" hidden="false" customHeight="false" outlineLevel="0" collapsed="false">
      <c r="A65" s="37"/>
      <c r="B65" s="61" t="s">
        <v>101</v>
      </c>
      <c r="C65" s="62"/>
      <c r="D65" s="63"/>
      <c r="E65" s="63"/>
      <c r="F65" s="63"/>
      <c r="G65" s="60"/>
    </row>
    <row r="66" customFormat="false" ht="12.75" hidden="false" customHeight="false" outlineLevel="0" collapsed="false">
      <c r="A66" s="64"/>
      <c r="B66" s="65"/>
      <c r="C66" s="66"/>
      <c r="D66" s="67"/>
      <c r="E66" s="67"/>
      <c r="F66" s="67"/>
      <c r="G66" s="68"/>
    </row>
    <row r="67" customFormat="false" ht="12.75" hidden="false" customHeight="false" outlineLevel="0" collapsed="false">
      <c r="A67" s="69"/>
      <c r="B67" s="65"/>
      <c r="C67" s="66"/>
      <c r="D67" s="67"/>
      <c r="E67" s="67"/>
      <c r="F67" s="67"/>
      <c r="G67" s="68"/>
    </row>
    <row r="68" customFormat="false" ht="12.75" hidden="false" customHeight="false" outlineLevel="0" collapsed="false">
      <c r="A68" s="69" t="s">
        <v>102</v>
      </c>
      <c r="B68" s="71"/>
      <c r="C68" s="72"/>
      <c r="D68" s="73"/>
      <c r="E68" s="73"/>
      <c r="F68" s="73"/>
      <c r="G68" s="74"/>
    </row>
    <row r="69" customFormat="false" ht="12.75" hidden="false" customHeight="false" outlineLevel="0" collapsed="false">
      <c r="A69" s="70"/>
      <c r="B69" s="71"/>
      <c r="C69" s="72"/>
      <c r="D69" s="73"/>
      <c r="E69" s="73"/>
      <c r="F69" s="73"/>
      <c r="G69" s="74"/>
    </row>
    <row r="70" customFormat="false" ht="12.75" hidden="false" customHeight="false" outlineLevel="0" collapsed="false">
      <c r="A70" s="70"/>
      <c r="B70" s="71"/>
      <c r="C70" s="72"/>
      <c r="D70" s="73"/>
      <c r="E70" s="73"/>
      <c r="F70" s="73"/>
      <c r="G70" s="74"/>
    </row>
    <row r="71" customFormat="false" ht="12.75" hidden="false" customHeight="false" outlineLevel="0" collapsed="false">
      <c r="A71" s="70"/>
      <c r="B71" s="75"/>
      <c r="C71" s="72"/>
      <c r="D71" s="71"/>
      <c r="E71" s="71"/>
      <c r="F71" s="76"/>
      <c r="G71" s="77"/>
    </row>
    <row r="72" customFormat="false" ht="12.75" hidden="false" customHeight="false" outlineLevel="0" collapsed="false">
      <c r="A72" s="70"/>
      <c r="B72" s="78"/>
      <c r="C72" s="79"/>
      <c r="D72" s="71"/>
      <c r="E72" s="73"/>
      <c r="F72" s="72"/>
      <c r="G72" s="74"/>
    </row>
    <row r="73" customFormat="false" ht="12.75" hidden="false" customHeight="false" outlineLevel="0" collapsed="false">
      <c r="A73" s="70"/>
      <c r="B73" s="75"/>
      <c r="C73" s="71"/>
      <c r="E73" s="71"/>
      <c r="F73" s="76"/>
      <c r="G73" s="74"/>
    </row>
    <row r="74" customFormat="false" ht="12.75" hidden="false" customHeight="false" outlineLevel="0" collapsed="false">
      <c r="A74" s="70"/>
      <c r="B74" s="78"/>
      <c r="C74" s="71"/>
      <c r="D74" s="71"/>
      <c r="E74" s="73"/>
      <c r="F74" s="72"/>
      <c r="G74" s="74"/>
    </row>
    <row r="75" customFormat="false" ht="12.75" hidden="false" customHeight="false" outlineLevel="0" collapsed="false">
      <c r="A75" s="70"/>
      <c r="B75" s="75"/>
      <c r="C75" s="71"/>
      <c r="D75" s="80"/>
      <c r="E75" s="71"/>
      <c r="F75" s="73"/>
      <c r="G75" s="74"/>
    </row>
    <row r="76" customFormat="false" ht="12.75" hidden="false" customHeight="false" outlineLevel="0" collapsed="false">
      <c r="A76" s="70"/>
      <c r="B76" s="71"/>
      <c r="C76" s="79"/>
      <c r="D76" s="73"/>
      <c r="E76" s="73"/>
      <c r="F76" s="73"/>
      <c r="G76" s="74"/>
    </row>
    <row r="77" customFormat="false" ht="12.75" hidden="false" customHeight="false" outlineLevel="0" collapsed="false">
      <c r="A77" s="70"/>
      <c r="B77" s="71"/>
      <c r="C77" s="79"/>
      <c r="D77" s="73"/>
      <c r="E77" s="73"/>
      <c r="F77" s="73"/>
      <c r="G77" s="74"/>
    </row>
    <row r="78" customFormat="false" ht="12.75" hidden="false" customHeight="false" outlineLevel="0" collapsed="false">
      <c r="A78" s="70"/>
      <c r="B78" s="71"/>
      <c r="C78" s="81" t="s">
        <v>113</v>
      </c>
      <c r="D78" s="71"/>
      <c r="E78" s="73"/>
      <c r="F78" s="73"/>
      <c r="G78" s="74"/>
    </row>
    <row r="79" customFormat="false" ht="12.75" hidden="false" customHeight="false" outlineLevel="0" collapsed="false">
      <c r="A79" s="70"/>
      <c r="B79" s="71"/>
      <c r="C79" s="82" t="s">
        <v>114</v>
      </c>
      <c r="D79" s="72"/>
      <c r="E79" s="73"/>
      <c r="F79" s="73"/>
      <c r="G79" s="74"/>
    </row>
    <row r="80" customFormat="false" ht="12.75" hidden="false" customHeight="false" outlineLevel="0" collapsed="false">
      <c r="A80" s="70"/>
      <c r="B80" s="71"/>
      <c r="C80" s="81" t="s">
        <v>115</v>
      </c>
      <c r="D80" s="73"/>
      <c r="E80" s="73"/>
      <c r="F80" s="73"/>
      <c r="G80" s="74"/>
    </row>
    <row r="81" customFormat="false" ht="13.5" hidden="false" customHeight="false" outlineLevel="0" collapsed="false">
      <c r="A81" s="83"/>
      <c r="B81" s="84"/>
      <c r="C81" s="84"/>
      <c r="D81" s="84"/>
      <c r="E81" s="84"/>
      <c r="F81" s="84"/>
      <c r="G81" s="85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39:F39"/>
    <mergeCell ref="A44:G44"/>
    <mergeCell ref="A45:G45"/>
    <mergeCell ref="A46:G46"/>
    <mergeCell ref="A47:G47"/>
    <mergeCell ref="A48:G48"/>
    <mergeCell ref="A55:F55"/>
    <mergeCell ref="A60:F60"/>
  </mergeCells>
  <printOptions headings="false" gridLines="false" gridLinesSet="true" horizontalCentered="true" verticalCentered="true"/>
  <pageMargins left="0.39375" right="0.39375" top="1.96875" bottom="1.1812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0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5"/>
  <sheetViews>
    <sheetView windowProtection="false" showFormulas="false" showGridLines="true" showRowColHeaders="true" showZeros="true" rightToLeft="false" tabSelected="true" showOutlineSymbols="true" defaultGridColor="true" view="pageBreakPreview" topLeftCell="A30" colorId="64" zoomScale="90" zoomScaleNormal="100" zoomScalePageLayoutView="90" workbookViewId="0">
      <selection pane="topLeft" activeCell="A72" activeCellId="0" sqref="A72"/>
    </sheetView>
  </sheetViews>
  <sheetFormatPr defaultRowHeight="12.8"/>
  <cols>
    <col collapsed="false" hidden="false" max="1" min="1" style="0" width="18.0867346938776"/>
    <col collapsed="false" hidden="false" max="2" min="2" style="0" width="8.77551020408163"/>
    <col collapsed="false" hidden="false" max="3" min="3" style="0" width="66.0102040816327"/>
    <col collapsed="false" hidden="false" max="4" min="4" style="86" width="9.85204081632653"/>
    <col collapsed="false" hidden="false" max="5" min="5" style="0" width="13.6326530612245"/>
    <col collapsed="false" hidden="false" max="6" min="6" style="0" width="15.5255102040816"/>
    <col collapsed="false" hidden="false" max="7" min="7" style="0" width="17.280612244898"/>
  </cols>
  <sheetData>
    <row r="1" customFormat="false" ht="14.9" hidden="false" customHeight="false" outlineLevel="0" collapsed="false">
      <c r="A1" s="87"/>
      <c r="B1" s="88"/>
      <c r="C1" s="89" t="s">
        <v>116</v>
      </c>
      <c r="D1" s="88"/>
      <c r="E1" s="90"/>
      <c r="F1" s="91"/>
      <c r="G1" s="91"/>
    </row>
    <row r="2" customFormat="false" ht="15" hidden="false" customHeight="true" outlineLevel="0" collapsed="false">
      <c r="A2" s="87"/>
      <c r="B2" s="88"/>
      <c r="C2" s="89" t="s">
        <v>117</v>
      </c>
      <c r="D2" s="88"/>
      <c r="E2" s="90"/>
      <c r="F2" s="91"/>
      <c r="G2" s="91"/>
    </row>
    <row r="3" customFormat="false" ht="15" hidden="false" customHeight="true" outlineLevel="0" collapsed="false">
      <c r="A3" s="87"/>
      <c r="B3" s="88"/>
      <c r="C3" s="89" t="s">
        <v>118</v>
      </c>
      <c r="D3" s="88"/>
      <c r="E3" s="90"/>
      <c r="F3" s="91"/>
      <c r="G3" s="91"/>
    </row>
    <row r="4" customFormat="false" ht="15" hidden="false" customHeight="true" outlineLevel="0" collapsed="false">
      <c r="A4" s="87"/>
      <c r="B4" s="88"/>
      <c r="C4" s="89" t="s">
        <v>119</v>
      </c>
      <c r="D4" s="88"/>
      <c r="E4" s="90"/>
      <c r="F4" s="91"/>
      <c r="G4" s="91"/>
    </row>
    <row r="5" customFormat="false" ht="15" hidden="false" customHeight="true" outlineLevel="0" collapsed="false">
      <c r="A5" s="92" t="s">
        <v>5</v>
      </c>
      <c r="B5" s="93" t="s">
        <v>6</v>
      </c>
      <c r="C5" s="94" t="s">
        <v>7</v>
      </c>
      <c r="D5" s="93" t="s">
        <v>8</v>
      </c>
      <c r="E5" s="95" t="s">
        <v>9</v>
      </c>
      <c r="F5" s="96" t="s">
        <v>120</v>
      </c>
      <c r="G5" s="97" t="s">
        <v>11</v>
      </c>
    </row>
    <row r="6" customFormat="false" ht="14.9" hidden="false" customHeight="false" outlineLevel="0" collapsed="false">
      <c r="A6" s="98"/>
      <c r="B6" s="99" t="n">
        <v>1</v>
      </c>
      <c r="C6" s="100" t="s">
        <v>12</v>
      </c>
      <c r="D6" s="101"/>
      <c r="E6" s="102"/>
      <c r="F6" s="103"/>
      <c r="G6" s="103"/>
    </row>
    <row r="7" customFormat="false" ht="14.9" hidden="false" customHeight="false" outlineLevel="0" collapsed="false">
      <c r="A7" s="104" t="s">
        <v>121</v>
      </c>
      <c r="B7" s="101" t="s">
        <v>14</v>
      </c>
      <c r="C7" s="105" t="s">
        <v>122</v>
      </c>
      <c r="D7" s="101" t="s">
        <v>123</v>
      </c>
      <c r="E7" s="102" t="n">
        <v>2.52</v>
      </c>
      <c r="F7" s="103" t="n">
        <v>51.96</v>
      </c>
      <c r="G7" s="103" t="n">
        <f aca="false">E7*F7</f>
        <v>130.9392</v>
      </c>
    </row>
    <row r="8" customFormat="false" ht="14.9" hidden="false" customHeight="false" outlineLevel="0" collapsed="false">
      <c r="A8" s="104" t="s">
        <v>13</v>
      </c>
      <c r="B8" s="101" t="s">
        <v>18</v>
      </c>
      <c r="C8" s="105" t="s">
        <v>124</v>
      </c>
      <c r="D8" s="101" t="s">
        <v>125</v>
      </c>
      <c r="E8" s="102" t="n">
        <v>25.45</v>
      </c>
      <c r="F8" s="103" t="n">
        <v>7.79</v>
      </c>
      <c r="G8" s="103" t="n">
        <f aca="false">E8*F8</f>
        <v>198.2555</v>
      </c>
    </row>
    <row r="9" customFormat="false" ht="14.9" hidden="false" customHeight="false" outlineLevel="0" collapsed="false">
      <c r="A9" s="104" t="s">
        <v>17</v>
      </c>
      <c r="B9" s="101" t="s">
        <v>22</v>
      </c>
      <c r="C9" s="105" t="s">
        <v>126</v>
      </c>
      <c r="D9" s="101" t="s">
        <v>20</v>
      </c>
      <c r="E9" s="102" t="n">
        <v>27.53</v>
      </c>
      <c r="F9" s="103" t="n">
        <v>1.95</v>
      </c>
      <c r="G9" s="103" t="n">
        <f aca="false">E9*F9</f>
        <v>53.6835</v>
      </c>
    </row>
    <row r="10" customFormat="false" ht="14.9" hidden="false" customHeight="false" outlineLevel="0" collapsed="false">
      <c r="A10" s="104" t="s">
        <v>127</v>
      </c>
      <c r="B10" s="101" t="s">
        <v>25</v>
      </c>
      <c r="C10" s="105" t="s">
        <v>128</v>
      </c>
      <c r="D10" s="101" t="s">
        <v>125</v>
      </c>
      <c r="E10" s="102" t="n">
        <v>19.03</v>
      </c>
      <c r="F10" s="103" t="n">
        <v>7.79</v>
      </c>
      <c r="G10" s="103" t="n">
        <f aca="false">E10*F10</f>
        <v>148.2437</v>
      </c>
    </row>
    <row r="11" customFormat="false" ht="14.9" hidden="false" customHeight="false" outlineLevel="0" collapsed="false">
      <c r="A11" s="104" t="s">
        <v>129</v>
      </c>
      <c r="B11" s="101" t="s">
        <v>130</v>
      </c>
      <c r="C11" s="105" t="s">
        <v>131</v>
      </c>
      <c r="D11" s="101" t="s">
        <v>125</v>
      </c>
      <c r="E11" s="102" t="n">
        <v>18.61</v>
      </c>
      <c r="F11" s="103" t="n">
        <v>6.5</v>
      </c>
      <c r="G11" s="103" t="n">
        <f aca="false">E11*F11</f>
        <v>120.965</v>
      </c>
    </row>
    <row r="12" customFormat="false" ht="14.9" hidden="false" customHeight="false" outlineLevel="0" collapsed="false">
      <c r="A12" s="104" t="s">
        <v>21</v>
      </c>
      <c r="B12" s="106" t="s">
        <v>132</v>
      </c>
      <c r="C12" s="105" t="s">
        <v>23</v>
      </c>
      <c r="D12" s="107" t="s">
        <v>123</v>
      </c>
      <c r="E12" s="107" t="n">
        <v>3.15</v>
      </c>
      <c r="F12" s="103" t="n">
        <v>142.89</v>
      </c>
      <c r="G12" s="103" t="n">
        <f aca="false">E12*F12</f>
        <v>450.1035</v>
      </c>
    </row>
    <row r="13" customFormat="false" ht="14.9" hidden="false" customHeight="false" outlineLevel="0" collapsed="false">
      <c r="A13" s="104" t="s">
        <v>133</v>
      </c>
      <c r="B13" s="106" t="s">
        <v>134</v>
      </c>
      <c r="C13" s="105" t="s">
        <v>135</v>
      </c>
      <c r="D13" s="107" t="s">
        <v>125</v>
      </c>
      <c r="E13" s="107" t="n">
        <v>23.03</v>
      </c>
      <c r="F13" s="103" t="n">
        <v>3.9</v>
      </c>
      <c r="G13" s="103" t="n">
        <f aca="false">E13*F13</f>
        <v>89.817</v>
      </c>
    </row>
    <row r="14" customFormat="false" ht="14.05" hidden="false" customHeight="true" outlineLevel="0" collapsed="false">
      <c r="A14" s="104" t="s">
        <v>136</v>
      </c>
      <c r="B14" s="106" t="s">
        <v>137</v>
      </c>
      <c r="C14" s="105" t="s">
        <v>138</v>
      </c>
      <c r="D14" s="107" t="s">
        <v>139</v>
      </c>
      <c r="E14" s="107" t="n">
        <v>1</v>
      </c>
      <c r="F14" s="103" t="n">
        <v>29.04</v>
      </c>
      <c r="G14" s="103" t="n">
        <f aca="false">E14*F14</f>
        <v>29.04</v>
      </c>
    </row>
    <row r="15" customFormat="false" ht="14.05" hidden="false" customHeight="true" outlineLevel="0" collapsed="false">
      <c r="A15" s="104" t="s">
        <v>136</v>
      </c>
      <c r="B15" s="106" t="s">
        <v>140</v>
      </c>
      <c r="C15" s="105" t="s">
        <v>141</v>
      </c>
      <c r="D15" s="107" t="s">
        <v>139</v>
      </c>
      <c r="E15" s="107" t="n">
        <v>1</v>
      </c>
      <c r="F15" s="103" t="n">
        <v>29.04</v>
      </c>
      <c r="G15" s="103" t="n">
        <f aca="false">E15*F15</f>
        <v>29.04</v>
      </c>
    </row>
    <row r="16" customFormat="false" ht="15" hidden="false" customHeight="true" outlineLevel="0" collapsed="false">
      <c r="A16" s="108"/>
      <c r="B16" s="109"/>
      <c r="C16" s="109"/>
      <c r="D16" s="110"/>
      <c r="E16" s="109"/>
      <c r="F16" s="109" t="s">
        <v>27</v>
      </c>
      <c r="G16" s="111" t="n">
        <f aca="false">ROUND(SUM(G7:G15),2)</f>
        <v>1250.09</v>
      </c>
    </row>
    <row r="17" customFormat="false" ht="14.9" hidden="false" customHeight="false" outlineLevel="0" collapsed="false">
      <c r="A17" s="98"/>
      <c r="B17" s="99" t="n">
        <v>2</v>
      </c>
      <c r="C17" s="112" t="s">
        <v>28</v>
      </c>
      <c r="D17" s="101"/>
      <c r="E17" s="102"/>
      <c r="F17" s="103"/>
      <c r="G17" s="103"/>
    </row>
    <row r="18" customFormat="false" ht="14.9" hidden="false" customHeight="false" outlineLevel="0" collapsed="false">
      <c r="A18" s="104" t="s">
        <v>142</v>
      </c>
      <c r="B18" s="101" t="s">
        <v>30</v>
      </c>
      <c r="C18" s="113" t="s">
        <v>31</v>
      </c>
      <c r="D18" s="101" t="s">
        <v>32</v>
      </c>
      <c r="E18" s="102" t="n">
        <v>7</v>
      </c>
      <c r="F18" s="103" t="n">
        <v>715</v>
      </c>
      <c r="G18" s="103" t="n">
        <f aca="false">E18*F18</f>
        <v>5005</v>
      </c>
    </row>
    <row r="19" customFormat="false" ht="14.9" hidden="false" customHeight="false" outlineLevel="0" collapsed="false">
      <c r="A19" s="104" t="s">
        <v>143</v>
      </c>
      <c r="B19" s="101" t="s">
        <v>144</v>
      </c>
      <c r="C19" s="113" t="s">
        <v>145</v>
      </c>
      <c r="D19" s="101" t="s">
        <v>20</v>
      </c>
      <c r="E19" s="102" t="n">
        <v>10</v>
      </c>
      <c r="F19" s="103" t="n">
        <v>49.99</v>
      </c>
      <c r="G19" s="103" t="n">
        <f aca="false">E19*F19</f>
        <v>499.9</v>
      </c>
    </row>
    <row r="20" customFormat="false" ht="15" hidden="false" customHeight="true" outlineLevel="0" collapsed="false">
      <c r="A20" s="108"/>
      <c r="B20" s="109"/>
      <c r="C20" s="109"/>
      <c r="D20" s="110"/>
      <c r="E20" s="109"/>
      <c r="F20" s="109" t="s">
        <v>27</v>
      </c>
      <c r="G20" s="111" t="n">
        <f aca="false">ROUND(SUM(G18:G19),2)</f>
        <v>5504.9</v>
      </c>
    </row>
    <row r="21" customFormat="false" ht="14.9" hidden="false" customHeight="false" outlineLevel="0" collapsed="false">
      <c r="A21" s="98"/>
      <c r="B21" s="99" t="n">
        <v>3</v>
      </c>
      <c r="C21" s="112" t="s">
        <v>33</v>
      </c>
      <c r="D21" s="101"/>
      <c r="E21" s="102"/>
      <c r="F21" s="103"/>
      <c r="G21" s="103"/>
    </row>
    <row r="22" customFormat="false" ht="14.9" hidden="false" customHeight="false" outlineLevel="0" collapsed="false">
      <c r="A22" s="104" t="s">
        <v>34</v>
      </c>
      <c r="B22" s="101" t="s">
        <v>35</v>
      </c>
      <c r="C22" s="105" t="s">
        <v>36</v>
      </c>
      <c r="D22" s="101" t="s">
        <v>20</v>
      </c>
      <c r="E22" s="102" t="n">
        <v>17.2</v>
      </c>
      <c r="F22" s="114" t="n">
        <v>30.01</v>
      </c>
      <c r="G22" s="114" t="n">
        <f aca="false">E22*F22</f>
        <v>516.172</v>
      </c>
    </row>
    <row r="23" customFormat="false" ht="28.15" hidden="false" customHeight="false" outlineLevel="0" collapsed="false">
      <c r="A23" s="104" t="s">
        <v>146</v>
      </c>
      <c r="B23" s="101" t="s">
        <v>147</v>
      </c>
      <c r="C23" s="105" t="s">
        <v>148</v>
      </c>
      <c r="D23" s="101" t="s">
        <v>125</v>
      </c>
      <c r="E23" s="102" t="n">
        <v>16.8</v>
      </c>
      <c r="F23" s="114" t="n">
        <v>49.89</v>
      </c>
      <c r="G23" s="114" t="n">
        <f aca="false">E23*F23</f>
        <v>838.152</v>
      </c>
    </row>
    <row r="24" customFormat="false" ht="13.8" hidden="false" customHeight="false" outlineLevel="0" collapsed="false">
      <c r="A24" s="108"/>
      <c r="B24" s="109"/>
      <c r="C24" s="109"/>
      <c r="D24" s="110"/>
      <c r="E24" s="109"/>
      <c r="F24" s="109" t="s">
        <v>27</v>
      </c>
      <c r="G24" s="111" t="n">
        <f aca="false">ROUND(SUM(G22:G23),2)</f>
        <v>1354.32</v>
      </c>
    </row>
    <row r="25" customFormat="false" ht="14.9" hidden="false" customHeight="false" outlineLevel="0" collapsed="false">
      <c r="A25" s="108"/>
      <c r="B25" s="99" t="n">
        <v>4</v>
      </c>
      <c r="C25" s="112" t="s">
        <v>149</v>
      </c>
      <c r="D25" s="110"/>
      <c r="E25" s="109"/>
      <c r="F25" s="109"/>
      <c r="G25" s="111"/>
    </row>
    <row r="26" customFormat="false" ht="13.8" hidden="false" customHeight="false" outlineLevel="0" collapsed="false">
      <c r="A26" s="104" t="s">
        <v>150</v>
      </c>
      <c r="B26" s="114" t="s">
        <v>39</v>
      </c>
      <c r="C26" s="115" t="s">
        <v>151</v>
      </c>
      <c r="D26" s="103" t="s">
        <v>125</v>
      </c>
      <c r="E26" s="116" t="n">
        <v>7.29</v>
      </c>
      <c r="F26" s="114" t="n">
        <v>119.18</v>
      </c>
      <c r="G26" s="117" t="n">
        <f aca="false">E26*F26</f>
        <v>868.8222</v>
      </c>
    </row>
    <row r="27" customFormat="false" ht="13.8" hidden="false" customHeight="false" outlineLevel="0" collapsed="false">
      <c r="A27" s="104" t="s">
        <v>152</v>
      </c>
      <c r="B27" s="114" t="s">
        <v>42</v>
      </c>
      <c r="C27" s="118" t="s">
        <v>153</v>
      </c>
      <c r="D27" s="103" t="s">
        <v>67</v>
      </c>
      <c r="E27" s="116" t="n">
        <v>29.65</v>
      </c>
      <c r="F27" s="114" t="n">
        <v>6.61</v>
      </c>
      <c r="G27" s="117" t="n">
        <f aca="false">E27*F27</f>
        <v>195.9865</v>
      </c>
    </row>
    <row r="28" customFormat="false" ht="13.8" hidden="false" customHeight="false" outlineLevel="0" collapsed="false">
      <c r="A28" s="104" t="s">
        <v>154</v>
      </c>
      <c r="B28" s="114" t="s">
        <v>155</v>
      </c>
      <c r="C28" s="118" t="s">
        <v>156</v>
      </c>
      <c r="D28" s="103" t="s">
        <v>67</v>
      </c>
      <c r="E28" s="116" t="n">
        <v>10.21</v>
      </c>
      <c r="F28" s="114" t="n">
        <v>7.16</v>
      </c>
      <c r="G28" s="117" t="n">
        <f aca="false">E28*F28</f>
        <v>73.1036</v>
      </c>
    </row>
    <row r="29" customFormat="false" ht="13.8" hidden="false" customHeight="false" outlineLevel="0" collapsed="false">
      <c r="A29" s="104" t="s">
        <v>157</v>
      </c>
      <c r="B29" s="114" t="s">
        <v>158</v>
      </c>
      <c r="C29" s="118" t="s">
        <v>159</v>
      </c>
      <c r="D29" s="103" t="s">
        <v>123</v>
      </c>
      <c r="E29" s="116" t="n">
        <v>0.49</v>
      </c>
      <c r="F29" s="114" t="n">
        <v>258.97</v>
      </c>
      <c r="G29" s="117" t="n">
        <f aca="false">E29*F29</f>
        <v>126.8953</v>
      </c>
    </row>
    <row r="30" customFormat="false" ht="13.8" hidden="false" customHeight="false" outlineLevel="0" collapsed="false">
      <c r="A30" s="104" t="s">
        <v>160</v>
      </c>
      <c r="B30" s="114" t="s">
        <v>161</v>
      </c>
      <c r="C30" s="118" t="s">
        <v>162</v>
      </c>
      <c r="D30" s="103" t="s">
        <v>123</v>
      </c>
      <c r="E30" s="116" t="n">
        <v>0.49</v>
      </c>
      <c r="F30" s="114" t="n">
        <v>75.68</v>
      </c>
      <c r="G30" s="117" t="n">
        <f aca="false">E30*F30</f>
        <v>37.0832</v>
      </c>
    </row>
    <row r="31" customFormat="false" ht="13.8" hidden="false" customHeight="false" outlineLevel="0" collapsed="false">
      <c r="A31" s="104"/>
      <c r="B31" s="114"/>
      <c r="C31" s="118"/>
      <c r="D31" s="103"/>
      <c r="E31" s="116"/>
      <c r="F31" s="109" t="s">
        <v>27</v>
      </c>
      <c r="G31" s="111" t="n">
        <f aca="false">ROUND(SUM(G26:G30),2)</f>
        <v>1301.89</v>
      </c>
    </row>
    <row r="32" customFormat="false" ht="14.9" hidden="false" customHeight="false" outlineLevel="0" collapsed="false">
      <c r="A32" s="119"/>
      <c r="B32" s="99" t="n">
        <v>5</v>
      </c>
      <c r="C32" s="112" t="s">
        <v>37</v>
      </c>
      <c r="D32" s="101"/>
      <c r="E32" s="102"/>
      <c r="F32" s="110"/>
      <c r="G32" s="110"/>
    </row>
    <row r="33" customFormat="false" ht="14.9" hidden="false" customHeight="false" outlineLevel="0" collapsed="false">
      <c r="A33" s="104" t="s">
        <v>163</v>
      </c>
      <c r="B33" s="106" t="s">
        <v>46</v>
      </c>
      <c r="C33" s="105" t="s">
        <v>40</v>
      </c>
      <c r="D33" s="101" t="s">
        <v>16</v>
      </c>
      <c r="E33" s="102" t="n">
        <v>33.6</v>
      </c>
      <c r="F33" s="103" t="n">
        <v>3.88</v>
      </c>
      <c r="G33" s="103" t="n">
        <f aca="false">E33*F33</f>
        <v>130.368</v>
      </c>
    </row>
    <row r="34" customFormat="false" ht="14.9" hidden="false" customHeight="false" outlineLevel="0" collapsed="false">
      <c r="A34" s="104" t="s">
        <v>41</v>
      </c>
      <c r="B34" s="106" t="s">
        <v>49</v>
      </c>
      <c r="C34" s="105" t="s">
        <v>43</v>
      </c>
      <c r="D34" s="101" t="s">
        <v>16</v>
      </c>
      <c r="E34" s="102" t="n">
        <v>33.6</v>
      </c>
      <c r="F34" s="103" t="n">
        <v>16.82</v>
      </c>
      <c r="G34" s="103" t="n">
        <f aca="false">E34*F34</f>
        <v>565.152</v>
      </c>
    </row>
    <row r="35" customFormat="false" ht="15" hidden="false" customHeight="true" outlineLevel="0" collapsed="false">
      <c r="A35" s="104"/>
      <c r="B35" s="109"/>
      <c r="C35" s="109"/>
      <c r="D35" s="110"/>
      <c r="E35" s="109"/>
      <c r="F35" s="109" t="s">
        <v>27</v>
      </c>
      <c r="G35" s="111" t="n">
        <f aca="false">ROUND(SUM(G33:G34),2)</f>
        <v>695.52</v>
      </c>
    </row>
    <row r="36" customFormat="false" ht="15" hidden="false" customHeight="true" outlineLevel="0" collapsed="false">
      <c r="A36" s="104"/>
      <c r="B36" s="99" t="n">
        <v>6</v>
      </c>
      <c r="C36" s="112" t="s">
        <v>44</v>
      </c>
      <c r="D36" s="110"/>
      <c r="E36" s="109"/>
      <c r="F36" s="109"/>
      <c r="G36" s="111"/>
    </row>
    <row r="37" customFormat="false" ht="28.15" hidden="false" customHeight="false" outlineLevel="0" collapsed="false">
      <c r="A37" s="104" t="s">
        <v>164</v>
      </c>
      <c r="B37" s="106" t="s">
        <v>62</v>
      </c>
      <c r="C37" s="105" t="s">
        <v>47</v>
      </c>
      <c r="D37" s="103" t="s">
        <v>123</v>
      </c>
      <c r="E37" s="102" t="n">
        <v>3.15</v>
      </c>
      <c r="F37" s="103" t="n">
        <v>440.33</v>
      </c>
      <c r="G37" s="103" t="n">
        <f aca="false">E37*F37</f>
        <v>1387.0395</v>
      </c>
    </row>
    <row r="38" customFormat="false" ht="15" hidden="false" customHeight="true" outlineLevel="0" collapsed="false">
      <c r="A38" s="104" t="s">
        <v>48</v>
      </c>
      <c r="B38" s="106" t="s">
        <v>65</v>
      </c>
      <c r="C38" s="120" t="s">
        <v>50</v>
      </c>
      <c r="D38" s="103" t="s">
        <v>24</v>
      </c>
      <c r="E38" s="102" t="n">
        <v>1.26</v>
      </c>
      <c r="F38" s="114" t="n">
        <v>478.16</v>
      </c>
      <c r="G38" s="103" t="n">
        <f aca="false">E38*F38</f>
        <v>602.4816</v>
      </c>
    </row>
    <row r="39" customFormat="false" ht="41.45" hidden="false" customHeight="false" outlineLevel="0" collapsed="false">
      <c r="A39" s="104" t="s">
        <v>51</v>
      </c>
      <c r="B39" s="106" t="s">
        <v>69</v>
      </c>
      <c r="C39" s="121" t="s">
        <v>53</v>
      </c>
      <c r="D39" s="101" t="s">
        <v>16</v>
      </c>
      <c r="E39" s="102" t="n">
        <v>44.48</v>
      </c>
      <c r="F39" s="114" t="n">
        <v>36.17</v>
      </c>
      <c r="G39" s="103" t="n">
        <f aca="false">E39*F39</f>
        <v>1608.8416</v>
      </c>
    </row>
    <row r="40" customFormat="false" ht="15.75" hidden="false" customHeight="true" outlineLevel="0" collapsed="false">
      <c r="A40" s="104" t="s">
        <v>54</v>
      </c>
      <c r="B40" s="106" t="s">
        <v>73</v>
      </c>
      <c r="C40" s="105" t="s">
        <v>56</v>
      </c>
      <c r="D40" s="103" t="s">
        <v>20</v>
      </c>
      <c r="E40" s="102" t="n">
        <v>27.53</v>
      </c>
      <c r="F40" s="114" t="n">
        <v>11.4</v>
      </c>
      <c r="G40" s="103" t="n">
        <f aca="false">E40*F40</f>
        <v>313.842</v>
      </c>
    </row>
    <row r="41" customFormat="false" ht="13.8" hidden="false" customHeight="false" outlineLevel="0" collapsed="false">
      <c r="A41" s="104" t="s">
        <v>165</v>
      </c>
      <c r="B41" s="106" t="s">
        <v>76</v>
      </c>
      <c r="C41" s="115" t="s">
        <v>166</v>
      </c>
      <c r="D41" s="103" t="s">
        <v>125</v>
      </c>
      <c r="E41" s="102" t="n">
        <v>18.61</v>
      </c>
      <c r="F41" s="114" t="n">
        <v>21.28</v>
      </c>
      <c r="G41" s="103" t="n">
        <f aca="false">E41*F41</f>
        <v>396.0208</v>
      </c>
    </row>
    <row r="42" customFormat="false" ht="13.8" hidden="false" customHeight="false" outlineLevel="0" collapsed="false">
      <c r="A42" s="104"/>
      <c r="B42" s="109"/>
      <c r="C42" s="109"/>
      <c r="D42" s="110"/>
      <c r="E42" s="109"/>
      <c r="F42" s="109" t="s">
        <v>27</v>
      </c>
      <c r="G42" s="111" t="n">
        <f aca="false">ROUND(SUM(G37:G41),2)</f>
        <v>4308.23</v>
      </c>
    </row>
    <row r="43" customFormat="false" ht="14.9" hidden="false" customHeight="false" outlineLevel="0" collapsed="false">
      <c r="A43" s="104"/>
      <c r="B43" s="99" t="n">
        <v>7</v>
      </c>
      <c r="C43" s="112" t="s">
        <v>78</v>
      </c>
      <c r="D43" s="101"/>
      <c r="E43" s="102"/>
      <c r="F43" s="103"/>
      <c r="G43" s="103"/>
    </row>
    <row r="44" customFormat="false" ht="24" hidden="false" customHeight="true" outlineLevel="0" collapsed="false">
      <c r="A44" s="104" t="s">
        <v>167</v>
      </c>
      <c r="B44" s="106" t="s">
        <v>80</v>
      </c>
      <c r="C44" s="121" t="s">
        <v>168</v>
      </c>
      <c r="D44" s="122" t="s">
        <v>125</v>
      </c>
      <c r="E44" s="122" t="n">
        <v>153.11</v>
      </c>
      <c r="F44" s="103" t="n">
        <v>16.58</v>
      </c>
      <c r="G44" s="103" t="n">
        <f aca="false">E44*F44</f>
        <v>2538.5638</v>
      </c>
    </row>
    <row r="45" customFormat="false" ht="26.5" hidden="false" customHeight="true" outlineLevel="0" collapsed="false">
      <c r="A45" s="104" t="s">
        <v>169</v>
      </c>
      <c r="B45" s="106" t="s">
        <v>83</v>
      </c>
      <c r="C45" s="121" t="s">
        <v>170</v>
      </c>
      <c r="D45" s="122" t="s">
        <v>125</v>
      </c>
      <c r="E45" s="122" t="n">
        <v>47.65</v>
      </c>
      <c r="F45" s="103" t="n">
        <v>18.98</v>
      </c>
      <c r="G45" s="103" t="n">
        <f aca="false">E45*F45</f>
        <v>904.397</v>
      </c>
    </row>
    <row r="46" customFormat="false" ht="13.8" hidden="false" customHeight="false" outlineLevel="0" collapsed="false">
      <c r="A46" s="104"/>
      <c r="B46" s="109"/>
      <c r="C46" s="109"/>
      <c r="D46" s="110"/>
      <c r="E46" s="109"/>
      <c r="F46" s="109" t="s">
        <v>27</v>
      </c>
      <c r="G46" s="111" t="n">
        <f aca="false">ROUND(SUM(G44:G45),2)</f>
        <v>3442.96</v>
      </c>
    </row>
    <row r="47" customFormat="false" ht="14.9" hidden="false" customHeight="false" outlineLevel="0" collapsed="false">
      <c r="A47" s="104"/>
      <c r="B47" s="99" t="n">
        <v>8</v>
      </c>
      <c r="C47" s="112" t="s">
        <v>171</v>
      </c>
      <c r="D47" s="110"/>
      <c r="E47" s="109"/>
      <c r="F47" s="109"/>
      <c r="G47" s="111"/>
    </row>
    <row r="48" customFormat="false" ht="13.8" hidden="false" customHeight="false" outlineLevel="0" collapsed="false">
      <c r="A48" s="104" t="s">
        <v>172</v>
      </c>
      <c r="B48" s="103" t="s">
        <v>92</v>
      </c>
      <c r="C48" s="118" t="s">
        <v>173</v>
      </c>
      <c r="D48" s="103" t="s">
        <v>125</v>
      </c>
      <c r="E48" s="116" t="n">
        <v>12</v>
      </c>
      <c r="F48" s="114" t="n">
        <v>40.1</v>
      </c>
      <c r="G48" s="117" t="n">
        <f aca="false">E48*F48</f>
        <v>481.2</v>
      </c>
    </row>
    <row r="49" customFormat="false" ht="13.8" hidden="false" customHeight="false" outlineLevel="0" collapsed="false">
      <c r="A49" s="104"/>
      <c r="B49" s="114"/>
      <c r="C49" s="118"/>
      <c r="D49" s="110"/>
      <c r="E49" s="109"/>
      <c r="F49" s="109" t="s">
        <v>27</v>
      </c>
      <c r="G49" s="111" t="n">
        <f aca="false">SUM(G48)</f>
        <v>481.2</v>
      </c>
    </row>
    <row r="50" customFormat="false" ht="14.9" hidden="false" customHeight="false" outlineLevel="0" collapsed="false">
      <c r="A50" s="104"/>
      <c r="B50" s="99" t="n">
        <v>9</v>
      </c>
      <c r="C50" s="112" t="s">
        <v>174</v>
      </c>
      <c r="D50" s="110"/>
      <c r="E50" s="109"/>
      <c r="F50" s="109"/>
      <c r="G50" s="111"/>
    </row>
    <row r="51" customFormat="false" ht="13.8" hidden="false" customHeight="false" outlineLevel="0" collapsed="false">
      <c r="A51" s="104" t="s">
        <v>175</v>
      </c>
      <c r="B51" s="114" t="s">
        <v>176</v>
      </c>
      <c r="C51" s="118" t="s">
        <v>177</v>
      </c>
      <c r="D51" s="103" t="s">
        <v>125</v>
      </c>
      <c r="E51" s="116" t="n">
        <v>23.03</v>
      </c>
      <c r="F51" s="114" t="n">
        <v>35.93</v>
      </c>
      <c r="G51" s="117" t="n">
        <f aca="false">E51*F51</f>
        <v>827.4679</v>
      </c>
    </row>
    <row r="52" customFormat="false" ht="13.8" hidden="false" customHeight="false" outlineLevel="0" collapsed="false">
      <c r="A52" s="104"/>
      <c r="B52" s="109"/>
      <c r="C52" s="109"/>
      <c r="D52" s="110"/>
      <c r="E52" s="109"/>
      <c r="F52" s="109" t="s">
        <v>27</v>
      </c>
      <c r="G52" s="111" t="n">
        <f aca="false">G51</f>
        <v>827.4679</v>
      </c>
    </row>
    <row r="53" customFormat="false" ht="15" hidden="false" customHeight="true" outlineLevel="0" collapsed="false">
      <c r="A53" s="104"/>
      <c r="B53" s="99" t="n">
        <v>10</v>
      </c>
      <c r="C53" s="112" t="s">
        <v>90</v>
      </c>
      <c r="D53" s="101"/>
      <c r="E53" s="102"/>
      <c r="F53" s="110"/>
      <c r="G53" s="110"/>
    </row>
    <row r="54" customFormat="false" ht="15" hidden="false" customHeight="true" outlineLevel="0" collapsed="false">
      <c r="A54" s="104" t="s">
        <v>178</v>
      </c>
      <c r="B54" s="106" t="s">
        <v>179</v>
      </c>
      <c r="C54" s="105" t="s">
        <v>180</v>
      </c>
      <c r="D54" s="101" t="s">
        <v>139</v>
      </c>
      <c r="E54" s="102" t="n">
        <v>1</v>
      </c>
      <c r="F54" s="103" t="n">
        <v>38.85</v>
      </c>
      <c r="G54" s="103" t="n">
        <f aca="false">E54*F54</f>
        <v>38.85</v>
      </c>
    </row>
    <row r="55" customFormat="false" ht="15" hidden="false" customHeight="true" outlineLevel="0" collapsed="false">
      <c r="A55" s="104" t="s">
        <v>181</v>
      </c>
      <c r="B55" s="106" t="s">
        <v>182</v>
      </c>
      <c r="C55" s="105" t="s">
        <v>183</v>
      </c>
      <c r="D55" s="101" t="s">
        <v>139</v>
      </c>
      <c r="E55" s="102" t="n">
        <v>1</v>
      </c>
      <c r="F55" s="103" t="n">
        <v>45.34</v>
      </c>
      <c r="G55" s="103" t="n">
        <f aca="false">E55*F55</f>
        <v>45.34</v>
      </c>
    </row>
    <row r="56" customFormat="false" ht="14.9" hidden="false" customHeight="false" outlineLevel="0" collapsed="false">
      <c r="A56" s="104" t="s">
        <v>91</v>
      </c>
      <c r="B56" s="106" t="s">
        <v>179</v>
      </c>
      <c r="C56" s="113" t="s">
        <v>93</v>
      </c>
      <c r="D56" s="101" t="s">
        <v>123</v>
      </c>
      <c r="E56" s="102" t="n">
        <v>6.67</v>
      </c>
      <c r="F56" s="103" t="n">
        <v>87.42</v>
      </c>
      <c r="G56" s="103" t="n">
        <f aca="false">E56*F56</f>
        <v>583.0914</v>
      </c>
    </row>
    <row r="57" customFormat="false" ht="14.9" hidden="false" customHeight="false" outlineLevel="0" collapsed="false">
      <c r="A57" s="104" t="s">
        <v>184</v>
      </c>
      <c r="B57" s="106" t="s">
        <v>182</v>
      </c>
      <c r="C57" s="113" t="s">
        <v>96</v>
      </c>
      <c r="D57" s="101" t="s">
        <v>125</v>
      </c>
      <c r="E57" s="102" t="n">
        <v>63.09</v>
      </c>
      <c r="F57" s="103" t="n">
        <v>9.1</v>
      </c>
      <c r="G57" s="103" t="n">
        <f aca="false">E57*F57</f>
        <v>574.119</v>
      </c>
    </row>
    <row r="58" customFormat="false" ht="13.8" hidden="false" customHeight="false" outlineLevel="0" collapsed="false">
      <c r="A58" s="104"/>
      <c r="B58" s="109"/>
      <c r="C58" s="109"/>
      <c r="D58" s="110"/>
      <c r="E58" s="109"/>
      <c r="F58" s="109" t="s">
        <v>27</v>
      </c>
      <c r="G58" s="110" t="n">
        <f aca="false">SUM(G54:G57)</f>
        <v>1241.4004</v>
      </c>
    </row>
    <row r="59" customFormat="false" ht="13.8" hidden="false" customHeight="false" outlineLevel="0" collapsed="false">
      <c r="A59" s="104"/>
      <c r="B59" s="123"/>
      <c r="C59" s="124"/>
      <c r="D59" s="123"/>
      <c r="E59" s="125"/>
      <c r="F59" s="91" t="s">
        <v>97</v>
      </c>
      <c r="G59" s="110" t="n">
        <f aca="false">SUM(G6:G58)/2</f>
        <v>20407.97755</v>
      </c>
    </row>
    <row r="60" customFormat="false" ht="13.8" hidden="false" customHeight="false" outlineLevel="0" collapsed="false">
      <c r="A60" s="104"/>
      <c r="B60" s="123"/>
      <c r="C60" s="124"/>
      <c r="D60" s="88"/>
      <c r="E60" s="88" t="s">
        <v>98</v>
      </c>
      <c r="F60" s="126" t="n">
        <v>0.23</v>
      </c>
      <c r="G60" s="110" t="n">
        <f aca="false">F60*G59</f>
        <v>4693.8348365</v>
      </c>
    </row>
    <row r="61" customFormat="false" ht="13.8" hidden="false" customHeight="false" outlineLevel="0" collapsed="false">
      <c r="A61" s="104"/>
      <c r="B61" s="123"/>
      <c r="C61" s="124"/>
      <c r="D61" s="123"/>
      <c r="E61" s="125"/>
      <c r="F61" s="91" t="s">
        <v>99</v>
      </c>
      <c r="G61" s="110" t="n">
        <f aca="false">G59+G60</f>
        <v>25101.8123865</v>
      </c>
    </row>
    <row r="62" customFormat="false" ht="13.8" hidden="false" customHeight="false" outlineLevel="0" collapsed="false">
      <c r="A62" s="104"/>
      <c r="B62" s="127"/>
      <c r="C62" s="128" t="s">
        <v>185</v>
      </c>
      <c r="D62" s="67"/>
      <c r="E62" s="67"/>
      <c r="F62" s="67"/>
      <c r="G62" s="67"/>
    </row>
    <row r="63" customFormat="false" ht="13.8" hidden="false" customHeight="false" outlineLevel="0" collapsed="false">
      <c r="A63" s="104"/>
      <c r="B63" s="127"/>
      <c r="C63" s="129" t="s">
        <v>186</v>
      </c>
      <c r="D63" s="67"/>
      <c r="E63" s="67"/>
      <c r="F63" s="67"/>
      <c r="G63" s="67"/>
    </row>
    <row r="64" customFormat="false" ht="13.8" hidden="false" customHeight="false" outlineLevel="0" collapsed="false">
      <c r="A64" s="65"/>
      <c r="B64" s="127"/>
      <c r="C64" s="129"/>
      <c r="D64" s="67"/>
      <c r="E64" s="67"/>
      <c r="F64" s="67"/>
      <c r="G64" s="67"/>
    </row>
    <row r="65" customFormat="false" ht="13.8" hidden="false" customHeight="false" outlineLevel="0" collapsed="false">
      <c r="A65" s="71"/>
      <c r="B65" s="130"/>
      <c r="C65" s="131"/>
      <c r="D65" s="73"/>
      <c r="E65" s="73"/>
      <c r="F65" s="73"/>
      <c r="G65" s="73"/>
    </row>
    <row r="66" customFormat="false" ht="13.8" hidden="false" customHeight="false" outlineLevel="0" collapsed="false">
      <c r="A66" s="71"/>
      <c r="B66" s="130"/>
      <c r="C66" s="131" t="s">
        <v>187</v>
      </c>
      <c r="D66" s="73"/>
      <c r="E66" s="73"/>
      <c r="F66" s="73"/>
      <c r="G66" s="73"/>
    </row>
    <row r="67" customFormat="false" ht="12.8" hidden="false" customHeight="false" outlineLevel="0" collapsed="false">
      <c r="A67" s="71"/>
      <c r="B67" s="71"/>
      <c r="C67" s="72"/>
      <c r="D67" s="73"/>
      <c r="E67" s="73"/>
      <c r="F67" s="73"/>
      <c r="G67" s="73"/>
    </row>
    <row r="68" customFormat="false" ht="12.8" hidden="false" customHeight="false" outlineLevel="0" collapsed="false">
      <c r="A68" s="71"/>
      <c r="B68" s="71"/>
      <c r="C68" s="72"/>
      <c r="D68" s="73"/>
      <c r="E68" s="73"/>
      <c r="F68" s="73"/>
      <c r="G68" s="73"/>
    </row>
    <row r="69" customFormat="false" ht="12.8" hidden="false" customHeight="false" outlineLevel="0" collapsed="false">
      <c r="A69" s="75" t="s">
        <v>188</v>
      </c>
      <c r="B69" s="75"/>
      <c r="C69" s="132"/>
      <c r="D69" s="73"/>
      <c r="E69" s="73"/>
      <c r="F69" s="76" t="s">
        <v>189</v>
      </c>
      <c r="G69" s="76"/>
    </row>
    <row r="70" customFormat="false" ht="12.8" hidden="false" customHeight="false" outlineLevel="0" collapsed="false">
      <c r="A70" s="78" t="s">
        <v>190</v>
      </c>
      <c r="B70" s="78"/>
      <c r="C70" s="72"/>
      <c r="D70" s="73"/>
      <c r="E70" s="76"/>
      <c r="F70" s="76"/>
      <c r="G70" s="72"/>
    </row>
    <row r="71" customFormat="false" ht="12.8" hidden="false" customHeight="false" outlineLevel="0" collapsed="false">
      <c r="A71" s="78"/>
      <c r="B71" s="78"/>
      <c r="C71" s="71" t="s">
        <v>191</v>
      </c>
      <c r="D71" s="73"/>
      <c r="E71" s="72"/>
      <c r="F71" s="72"/>
      <c r="G71" s="76"/>
    </row>
    <row r="72" customFormat="false" ht="12.8" hidden="false" customHeight="false" outlineLevel="0" collapsed="false">
      <c r="A72" s="78"/>
      <c r="B72" s="78"/>
      <c r="C72" s="71"/>
      <c r="D72" s="73"/>
      <c r="E72" s="72"/>
      <c r="F72" s="72"/>
      <c r="G72" s="76"/>
    </row>
    <row r="73" customFormat="false" ht="12.8" hidden="false" customHeight="false" outlineLevel="0" collapsed="false">
      <c r="A73" s="78"/>
      <c r="B73" s="78"/>
      <c r="C73" s="75" t="s">
        <v>192</v>
      </c>
      <c r="D73" s="73"/>
      <c r="E73" s="72"/>
      <c r="F73" s="72"/>
      <c r="G73" s="72"/>
    </row>
    <row r="74" customFormat="false" ht="14.05" hidden="false" customHeight="false" outlineLevel="0" collapsed="false">
      <c r="A74" s="75"/>
      <c r="B74" s="75"/>
      <c r="C74" s="133" t="s">
        <v>193</v>
      </c>
      <c r="D74" s="73"/>
      <c r="E74" s="76"/>
      <c r="F74" s="76"/>
      <c r="G74" s="73"/>
    </row>
    <row r="75" customFormat="false" ht="12.8" hidden="false" customHeight="false" outlineLevel="0" collapsed="false">
      <c r="A75" s="78"/>
      <c r="B75" s="78"/>
      <c r="C75" s="71" t="s">
        <v>194</v>
      </c>
      <c r="D75" s="73"/>
      <c r="E75" s="72"/>
      <c r="F75" s="72"/>
      <c r="G75" s="73"/>
    </row>
  </sheetData>
  <printOptions headings="false" gridLines="false" gridLinesSet="true" horizontalCentered="true" verticalCentered="true"/>
  <pageMargins left="0.39375" right="0.39375" top="1.45694444444444" bottom="0.629861111111111" header="0.511805555555555" footer="0.511805555555555"/>
  <pageSetup paperSize="9" scale="6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788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2017-09-14T10:48:32Z</dcterms:created>
  <dc:creator>André</dc:creator>
  <dc:language>pt-BR</dc:language>
  <dcterms:modified xsi:type="dcterms:W3CDTF">2019-04-26T11:20:46Z</dcterms:modified>
  <cp:revision>67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