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0_Casas_Rachadas_Reformas\2018.05.17_Reforma - Rua Artur Albertini, 2311 - Vera Lucia Bartieri de Almeida\Atualização 14.05.2019\"/>
    </mc:Choice>
  </mc:AlternateContent>
  <bookViews>
    <workbookView xWindow="0" yWindow="0" windowWidth="19320" windowHeight="7755" tabRatio="977"/>
  </bookViews>
  <sheets>
    <sheet name="Planilha " sheetId="1" r:id="rId1"/>
    <sheet name="Plan3" sheetId="2" r:id="rId2"/>
  </sheets>
  <definedNames>
    <definedName name="_xlnm.Print_Area" localSheetId="0">'Planilha '!$A$1:$G$86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7" i="1" l="1"/>
  <c r="G36" i="1"/>
  <c r="G55" i="1"/>
  <c r="G56" i="1"/>
  <c r="G57" i="1"/>
  <c r="G58" i="1"/>
  <c r="G41" i="1" l="1"/>
  <c r="G35" i="1"/>
  <c r="G42" i="1"/>
  <c r="G43" i="1" l="1"/>
  <c r="G28" i="1"/>
  <c r="G64" i="1" l="1"/>
  <c r="G63" i="1"/>
  <c r="G59" i="1"/>
  <c r="G60" i="1" s="1"/>
  <c r="G38" i="1"/>
  <c r="G34" i="1"/>
  <c r="G31" i="1"/>
  <c r="G30" i="1"/>
  <c r="G29" i="1"/>
  <c r="G27" i="1"/>
  <c r="G24" i="1"/>
  <c r="G23" i="1"/>
  <c r="G20" i="1"/>
  <c r="G17" i="1"/>
  <c r="G18" i="1" s="1"/>
  <c r="G14" i="1"/>
  <c r="G13" i="1"/>
  <c r="G12" i="1"/>
  <c r="G11" i="1"/>
  <c r="G65" i="1" l="1"/>
  <c r="G25" i="1"/>
  <c r="G15" i="1"/>
  <c r="G32" i="1"/>
  <c r="G21" i="1"/>
  <c r="G39" i="1"/>
  <c r="G66" i="1" l="1"/>
  <c r="G67" i="1" s="1"/>
  <c r="G68" i="1" l="1"/>
</calcChain>
</file>

<file path=xl/sharedStrings.xml><?xml version="1.0" encoding="utf-8"?>
<sst xmlns="http://schemas.openxmlformats.org/spreadsheetml/2006/main" count="167" uniqueCount="125">
  <si>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</si>
  <si>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</si>
  <si>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</si>
  <si>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</si>
  <si>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</si>
  <si>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</si>
  <si>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</si>
  <si>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</si>
  <si>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CPOS 03.04.020</t>
  </si>
  <si>
    <t>1.1</t>
  </si>
  <si>
    <t>m²</t>
  </si>
  <si>
    <t>CPOS 03.04.040</t>
  </si>
  <si>
    <t>1.2</t>
  </si>
  <si>
    <t>m</t>
  </si>
  <si>
    <t>CPOS 03.01.020</t>
  </si>
  <si>
    <t>1.3</t>
  </si>
  <si>
    <t>m³</t>
  </si>
  <si>
    <t>1.4</t>
  </si>
  <si>
    <t>Sub-Total</t>
  </si>
  <si>
    <t>CPOS 33.01.280</t>
  </si>
  <si>
    <t>3.1</t>
  </si>
  <si>
    <t>REVESTIMENTO</t>
  </si>
  <si>
    <t>SINAPI 87878</t>
  </si>
  <si>
    <t>4.1</t>
  </si>
  <si>
    <t>4.2</t>
  </si>
  <si>
    <t>PISOS INTERNOS E EXTERNOS</t>
  </si>
  <si>
    <t>5.1</t>
  </si>
  <si>
    <t>CPOS 17.01.020</t>
  </si>
  <si>
    <t>5.2</t>
  </si>
  <si>
    <t>5.3</t>
  </si>
  <si>
    <t>5.4</t>
  </si>
  <si>
    <t>5.5</t>
  </si>
  <si>
    <t>ESQUADRIAS</t>
  </si>
  <si>
    <t>CPOS 04.09.020</t>
  </si>
  <si>
    <t>6.1</t>
  </si>
  <si>
    <t>SINAPI 88317</t>
  </si>
  <si>
    <t>h</t>
  </si>
  <si>
    <t>SINAPI 88315</t>
  </si>
  <si>
    <t>Serralheiro c/ encargos complementares</t>
  </si>
  <si>
    <t>PINTURA</t>
  </si>
  <si>
    <t>CPOS 33.02.060</t>
  </si>
  <si>
    <t>7.1</t>
  </si>
  <si>
    <t>SERVIÇOS COMPLEMENTARES</t>
  </si>
  <si>
    <t>CPOS 05.07.050</t>
  </si>
  <si>
    <t>8.1</t>
  </si>
  <si>
    <t>8.2</t>
  </si>
  <si>
    <t>Limpeza final de obra</t>
  </si>
  <si>
    <t>TOTAL</t>
  </si>
  <si>
    <t>BDI (%)</t>
  </si>
  <si>
    <t>TOTAL GERAL</t>
  </si>
  <si>
    <t>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</si>
  <si>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</si>
  <si>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</si>
  <si>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</si>
  <si>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</si>
  <si>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>Cidade : Birigui</t>
  </si>
  <si>
    <t>_______________________________</t>
  </si>
  <si>
    <t xml:space="preserve"> </t>
  </si>
  <si>
    <t xml:space="preserve">                      Secretário de Obras</t>
  </si>
  <si>
    <t xml:space="preserve">                      _____________________________________</t>
  </si>
  <si>
    <t>COBERTURA</t>
  </si>
  <si>
    <t>6.2</t>
  </si>
  <si>
    <t>Demolição manual de piso cerâmico, inclusive base (garagem, dormitório01)</t>
  </si>
  <si>
    <t>Obra : Reforma de residência de munícipe.</t>
  </si>
  <si>
    <t>Local : Rua Artur Albertini, 2311 – Recanto dos Pássaros.</t>
  </si>
  <si>
    <t>DEMOLIÇÕES e RETIRADAS</t>
  </si>
  <si>
    <t>Retirada de rodapés (garagem, dormitório01)</t>
  </si>
  <si>
    <t>Demolição de contrapiso (garagem, dormitório01)</t>
  </si>
  <si>
    <t>Demolição de calçada externa de concreto simples</t>
  </si>
  <si>
    <t>FUNDAÇÃO</t>
  </si>
  <si>
    <t>2.1</t>
  </si>
  <si>
    <t>Reforço de fundação em estacas mega</t>
  </si>
  <si>
    <t xml:space="preserve">ALVENARIA </t>
  </si>
  <si>
    <t xml:space="preserve">Reparo de trincas rasas </t>
  </si>
  <si>
    <t>Chapisco fino em argamassa de cimento e areia (1:3)</t>
  </si>
  <si>
    <t>Emboço liso desempenado</t>
  </si>
  <si>
    <t>Execução de contrapiso (esp. 5 cm)</t>
  </si>
  <si>
    <t>Execução de argamassa de regularização (esp. 2 cm)</t>
  </si>
  <si>
    <t xml:space="preserve">Execução de piso cerâmico PEI-4 </t>
  </si>
  <si>
    <t>Execução de rodapés cerâmicos</t>
  </si>
  <si>
    <t>Execução de calçada externa de concreto simples</t>
  </si>
  <si>
    <t>Retirada de dois portões metálicos de correr de 3,50m x 2,50m (garagem)</t>
  </si>
  <si>
    <t>Solda preparada</t>
  </si>
  <si>
    <t>6.3</t>
  </si>
  <si>
    <t>6.4</t>
  </si>
  <si>
    <t>6.5</t>
  </si>
  <si>
    <t xml:space="preserve">Soldador c/ encargos complementares </t>
  </si>
  <si>
    <t>Recolocação de dois portões metálicos de correr de 3,50m x 2,50m (garagem)</t>
  </si>
  <si>
    <t>Massa corrida PVA (2 demãos) em paredes internas</t>
  </si>
  <si>
    <t>7.2</t>
  </si>
  <si>
    <t>Pintura Latéx PVA 2 demãos (interno e externo) (Paredes e Tetos)</t>
  </si>
  <si>
    <t>8.3</t>
  </si>
  <si>
    <t>8.4</t>
  </si>
  <si>
    <t>8.5</t>
  </si>
  <si>
    <t>Retirada de telha modulada de fibrocimento com reaproveitamento</t>
  </si>
  <si>
    <t>Retirada de estrutura metálica viga treliça (12,80kg/m)</t>
  </si>
  <si>
    <t>Recolocação de telha modulada de fibrocimento</t>
  </si>
  <si>
    <t>Fornecimento e instalação de telha modulada de fibrocimento</t>
  </si>
  <si>
    <t>Recolocação de estrutura metálica viga treliça (12,80kg/m)</t>
  </si>
  <si>
    <t>Remoção de entulho com caçamba metálica</t>
  </si>
  <si>
    <t>9.1</t>
  </si>
  <si>
    <t>9.2</t>
  </si>
  <si>
    <t>Proprietário : Vera Lucia Bartieri De Almeida</t>
  </si>
  <si>
    <t>pt</t>
  </si>
  <si>
    <t>kg</t>
  </si>
  <si>
    <t>Revista PINI</t>
  </si>
  <si>
    <t>SINAPI 88472</t>
  </si>
  <si>
    <t>CPOS 18.06.022</t>
  </si>
  <si>
    <t>CPOS 18.06.023</t>
  </si>
  <si>
    <t>SINAPI 94990</t>
  </si>
  <si>
    <t>SIURB 79653</t>
  </si>
  <si>
    <t>CPOS 24.20.020</t>
  </si>
  <si>
    <t>SINAPI 88487</t>
  </si>
  <si>
    <t>CPOS 04.03.040</t>
  </si>
  <si>
    <t>CPOS 04.02.140</t>
  </si>
  <si>
    <t>CPOS 16.40.150</t>
  </si>
  <si>
    <t>CPOS 15.03.090</t>
  </si>
  <si>
    <t xml:space="preserve">                      Engº SAULO GIAMPIETRO</t>
  </si>
  <si>
    <t xml:space="preserve">                   </t>
  </si>
  <si>
    <t>CPOS 16.03.040</t>
  </si>
  <si>
    <t>CPOS 17.02.140</t>
  </si>
  <si>
    <t>SINAPI 73948/016</t>
  </si>
  <si>
    <t>Fontes: Tabela SINAPI Março/2019 ; SIURB; Boletim CPOS 174; Revista Construção PINI</t>
  </si>
  <si>
    <t>Birigui, 14 de Maio de 2.019</t>
  </si>
  <si>
    <t>(Dezoito Mil Cento e Sessenta e Três Reais e Vinte e Nove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</si>
</sst>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;&quot; (&quot;#,##0.00\);&quot; -&quot;#\ ;@\ "/>
    <numFmt numFmtId="165" formatCode="_-&quot;R$ &quot;* #,##0.00_-;&quot;-R$ &quot;* #,##0.00_-;_-&quot;R$ &quot;* \-??_-;_-@_-"/>
  </numFmts>
  <fonts count="14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104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5" fillId="0" borderId="1" xfId="4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horizontal="left" wrapText="1"/>
    </xf>
    <xf numFmtId="0" fontId="4" fillId="0" borderId="1" xfId="4" applyFont="1" applyBorder="1" applyAlignment="1" applyProtection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4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center"/>
    </xf>
    <xf numFmtId="165" fontId="5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vertical="center" wrapText="1"/>
    </xf>
    <xf numFmtId="0" fontId="5" fillId="0" borderId="1" xfId="4" applyFont="1" applyBorder="1" applyAlignment="1" applyProtection="1">
      <alignment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4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wrapText="1"/>
    </xf>
    <xf numFmtId="164" fontId="4" fillId="3" borderId="1" xfId="1" applyFont="1" applyFill="1" applyBorder="1" applyAlignment="1">
      <alignment horizontal="center" vertical="center"/>
    </xf>
    <xf numFmtId="165" fontId="5" fillId="3" borderId="1" xfId="2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horizontal="center" vertical="center"/>
    </xf>
    <xf numFmtId="10" fontId="5" fillId="3" borderId="1" xfId="3" applyNumberFormat="1" applyFont="1" applyFill="1" applyBorder="1" applyAlignment="1">
      <alignment horizontal="center" vertical="center"/>
    </xf>
    <xf numFmtId="165" fontId="6" fillId="3" borderId="1" xfId="2" applyFont="1" applyFill="1" applyBorder="1" applyAlignment="1" applyProtection="1">
      <alignment horizontal="center" vertical="center"/>
    </xf>
    <xf numFmtId="0" fontId="0" fillId="0" borderId="2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165" fontId="5" fillId="0" borderId="1" xfId="2" applyFont="1" applyBorder="1" applyAlignment="1" applyProtection="1">
      <alignment horizontal="right" vertical="center"/>
    </xf>
    <xf numFmtId="0" fontId="1" fillId="4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1" fillId="4" borderId="4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4" borderId="3" xfId="0" applyFont="1" applyFill="1" applyBorder="1"/>
    <xf numFmtId="0" fontId="1" fillId="4" borderId="10" xfId="0" applyFont="1" applyFill="1" applyBorder="1"/>
    <xf numFmtId="0" fontId="5" fillId="2" borderId="11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5" fillId="0" borderId="11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horizontal="center" vertical="center"/>
    </xf>
    <xf numFmtId="165" fontId="5" fillId="0" borderId="11" xfId="2" applyFont="1" applyBorder="1" applyAlignment="1" applyProtection="1">
      <alignment horizontal="right" vertical="center"/>
    </xf>
    <xf numFmtId="0" fontId="0" fillId="0" borderId="11" xfId="0" applyFont="1" applyBorder="1"/>
    <xf numFmtId="0" fontId="4" fillId="0" borderId="11" xfId="4" applyFont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165" fontId="5" fillId="3" borderId="9" xfId="2" applyFont="1" applyFill="1" applyBorder="1" applyAlignment="1" applyProtection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/>
    <xf numFmtId="0" fontId="0" fillId="0" borderId="13" xfId="0" applyFont="1" applyBorder="1"/>
    <xf numFmtId="165" fontId="4" fillId="0" borderId="9" xfId="2" applyFont="1" applyBorder="1" applyAlignment="1" applyProtection="1">
      <alignment horizontal="center" vertical="center"/>
    </xf>
    <xf numFmtId="0" fontId="1" fillId="4" borderId="14" xfId="0" applyFont="1" applyFill="1" applyBorder="1"/>
    <xf numFmtId="0" fontId="1" fillId="4" borderId="6" xfId="0" applyFont="1" applyFill="1" applyBorder="1"/>
    <xf numFmtId="0" fontId="1" fillId="4" borderId="15" xfId="0" applyFont="1" applyFill="1" applyBorder="1"/>
    <xf numFmtId="0" fontId="4" fillId="0" borderId="9" xfId="4" applyFont="1" applyBorder="1" applyAlignment="1" applyProtection="1">
      <alignment horizontal="center" vertical="center"/>
    </xf>
    <xf numFmtId="165" fontId="5" fillId="0" borderId="9" xfId="2" applyFont="1" applyBorder="1" applyAlignment="1" applyProtection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7" xfId="0" applyFont="1" applyBorder="1"/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3" xfId="0" applyFont="1" applyBorder="1"/>
    <xf numFmtId="165" fontId="5" fillId="0" borderId="18" xfId="2" applyFont="1" applyBorder="1" applyAlignment="1" applyProtection="1">
      <alignment horizontal="right" vertical="center"/>
    </xf>
    <xf numFmtId="165" fontId="5" fillId="0" borderId="19" xfId="2" applyFont="1" applyBorder="1" applyAlignment="1" applyProtection="1">
      <alignment horizontal="right" vertical="center"/>
    </xf>
    <xf numFmtId="165" fontId="5" fillId="0" borderId="20" xfId="2" applyFont="1" applyBorder="1" applyAlignment="1" applyProtection="1">
      <alignment horizontal="center" vertical="center"/>
    </xf>
    <xf numFmtId="43" fontId="0" fillId="0" borderId="0" xfId="0" applyNumberFormat="1"/>
    <xf numFmtId="164" fontId="4" fillId="0" borderId="1" xfId="1" applyFont="1" applyFill="1" applyBorder="1" applyAlignment="1">
      <alignment horizontal="center" vertical="center"/>
    </xf>
    <xf numFmtId="165" fontId="5" fillId="0" borderId="9" xfId="2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justify" vertical="center"/>
    </xf>
    <xf numFmtId="164" fontId="4" fillId="0" borderId="1" xfId="1" applyNumberFormat="1" applyFont="1" applyBorder="1" applyAlignment="1">
      <alignment horizontal="center" vertical="center"/>
    </xf>
    <xf numFmtId="0" fontId="13" fillId="0" borderId="1" xfId="4" applyFont="1" applyBorder="1" applyAlignment="1" applyProtection="1">
      <alignment wrapText="1"/>
    </xf>
    <xf numFmtId="0" fontId="13" fillId="0" borderId="1" xfId="4" applyFont="1" applyBorder="1" applyAlignment="1" applyProtection="1">
      <alignment horizontal="center" vertical="center"/>
    </xf>
    <xf numFmtId="0" fontId="4" fillId="0" borderId="11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wrapText="1"/>
    </xf>
    <xf numFmtId="165" fontId="4" fillId="0" borderId="9" xfId="2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 applyProtection="1">
      <alignment vertical="center" wrapText="1"/>
    </xf>
    <xf numFmtId="165" fontId="4" fillId="4" borderId="1" xfId="2" applyFont="1" applyFill="1" applyBorder="1" applyAlignment="1" applyProtection="1">
      <alignment horizontal="center" vertical="center"/>
    </xf>
    <xf numFmtId="165" fontId="4" fillId="4" borderId="1" xfId="2" applyFont="1" applyFill="1" applyBorder="1" applyAlignment="1" applyProtection="1">
      <alignment horizontal="right" vertical="center"/>
    </xf>
    <xf numFmtId="165" fontId="13" fillId="4" borderId="1" xfId="2" applyFont="1" applyFill="1" applyBorder="1" applyAlignment="1" applyProtection="1">
      <alignment horizontal="center" vertical="center"/>
    </xf>
    <xf numFmtId="165" fontId="4" fillId="0" borderId="1" xfId="2" applyFont="1" applyFill="1" applyBorder="1" applyAlignment="1" applyProtection="1">
      <alignment horizontal="center" vertical="center"/>
    </xf>
    <xf numFmtId="0" fontId="5" fillId="0" borderId="1" xfId="4" applyFont="1" applyFill="1" applyBorder="1" applyAlignment="1" applyProtection="1">
      <alignment wrapText="1"/>
    </xf>
    <xf numFmtId="0" fontId="5" fillId="0" borderId="1" xfId="0" applyFont="1" applyFill="1" applyBorder="1" applyAlignment="1">
      <alignment horizontal="left" vertical="center"/>
    </xf>
    <xf numFmtId="165" fontId="5" fillId="0" borderId="11" xfId="2" applyFont="1" applyBorder="1" applyAlignment="1" applyProtection="1">
      <alignment horizontal="right" vertical="center"/>
    </xf>
    <xf numFmtId="165" fontId="5" fillId="0" borderId="1" xfId="2" applyFont="1" applyBorder="1" applyAlignment="1" applyProtection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942975</xdr:colOff>
      <xdr:row>0</xdr:row>
      <xdr:rowOff>114300</xdr:rowOff>
    </xdr:from>
    <xdr:to>
      <xdr:col>6</xdr:col>
      <xdr:colOff>104775</xdr:colOff>
      <xdr:row>2</xdr:row>
      <xdr:rowOff>114300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5" y="114300"/>
          <a:ext cx="9801225" cy="571500"/>
        </a:xfrm>
        <a:prstGeom prst="rect">
          <a:avLst/>
        </a:prstGeom>
      </xdr:spPr>
    </xdr:pic>
    <xdr:clientData/>
  </xdr:twoCellAnchor>
  <xdr:twoCellAnchor editAs="oneCell">
    <xdr:from>
      <xdr:col>0</xdr:col>
      <xdr:colOff>819150</xdr:colOff>
      <xdr:row>44</xdr:row>
      <xdr:rowOff>171450</xdr:rowOff>
    </xdr:from>
    <xdr:to>
      <xdr:col>6</xdr:col>
      <xdr:colOff>714375</xdr:colOff>
      <xdr:row>46</xdr:row>
      <xdr:rowOff>151899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8477250"/>
          <a:ext cx="10534650" cy="5519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abSelected="1" view="pageBreakPreview" topLeftCell="A56" zoomScaleNormal="115" zoomScaleSheetLayoutView="100" workbookViewId="0">
      <selection activeCell="G65" sqref="G65"/>
    </sheetView>
  </sheetViews>
  <sheetFormatPr defaultRowHeight="12.75"/>
  <cols>
    <col min="1" max="1" width="21.140625" customWidth="1"/>
    <col min="2" max="2" width="9" customWidth="1"/>
    <col min="3" max="3" width="94.28515625" customWidth="1"/>
    <col min="4" max="4" width="6.140625" customWidth="1"/>
    <col min="5" max="5" width="15.5703125" customWidth="1"/>
    <col min="6" max="6" width="13.42578125" customWidth="1"/>
    <col min="7" max="7" width="13.28515625" bestFit="1" customWidth="1"/>
    <col min="8" max="8" width="9.28515625" bestFit="1" customWidth="1"/>
    <col min="9" max="996" width="8.42578125"/>
  </cols>
  <sheetData>
    <row r="1" spans="1:8" ht="30" customHeight="1" thickTop="1">
      <c r="A1" s="49"/>
      <c r="B1" s="50"/>
      <c r="C1" s="50"/>
      <c r="D1" s="50"/>
      <c r="E1" s="50"/>
      <c r="F1" s="50"/>
      <c r="G1" s="66"/>
    </row>
    <row r="2" spans="1:8" ht="15">
      <c r="A2" s="51"/>
      <c r="B2" s="34"/>
      <c r="C2" s="34"/>
      <c r="D2" s="34"/>
      <c r="E2" s="34"/>
      <c r="F2" s="34"/>
      <c r="G2" s="67"/>
    </row>
    <row r="3" spans="1:8" ht="15">
      <c r="A3" s="52"/>
      <c r="B3" s="48"/>
      <c r="C3" s="48"/>
      <c r="D3" s="48"/>
      <c r="E3" s="48"/>
      <c r="F3" s="48"/>
      <c r="G3" s="68"/>
    </row>
    <row r="4" spans="1:8" ht="20.25">
      <c r="A4" s="102" t="s">
        <v>0</v>
      </c>
      <c r="B4" s="102"/>
      <c r="C4" s="102"/>
      <c r="D4" s="102"/>
      <c r="E4" s="102"/>
      <c r="F4" s="102"/>
      <c r="G4" s="102"/>
    </row>
    <row r="5" spans="1:8" ht="18.75">
      <c r="A5" s="103" t="s">
        <v>63</v>
      </c>
      <c r="B5" s="103"/>
      <c r="C5" s="103"/>
      <c r="D5" s="103"/>
      <c r="E5" s="103"/>
      <c r="F5" s="103"/>
      <c r="G5" s="103"/>
    </row>
    <row r="6" spans="1:8" ht="18.75">
      <c r="A6" s="103" t="s">
        <v>64</v>
      </c>
      <c r="B6" s="103"/>
      <c r="C6" s="103"/>
      <c r="D6" s="103"/>
      <c r="E6" s="103"/>
      <c r="F6" s="103"/>
      <c r="G6" s="103"/>
    </row>
    <row r="7" spans="1:8" ht="18.75">
      <c r="A7" s="103" t="s">
        <v>102</v>
      </c>
      <c r="B7" s="103"/>
      <c r="C7" s="103"/>
      <c r="D7" s="103"/>
      <c r="E7" s="103"/>
      <c r="F7" s="103"/>
      <c r="G7" s="103"/>
    </row>
    <row r="8" spans="1:8" ht="18.75">
      <c r="A8" s="103" t="s">
        <v>55</v>
      </c>
      <c r="B8" s="103"/>
      <c r="C8" s="103"/>
      <c r="D8" s="103"/>
      <c r="E8" s="103"/>
      <c r="F8" s="103"/>
      <c r="G8" s="103"/>
    </row>
    <row r="9" spans="1:8" ht="15" customHeight="1">
      <c r="A9" s="53" t="s">
        <v>1</v>
      </c>
      <c r="B9" s="35" t="s">
        <v>2</v>
      </c>
      <c r="C9" s="36" t="s">
        <v>3</v>
      </c>
      <c r="D9" s="35" t="s">
        <v>4</v>
      </c>
      <c r="E9" s="37" t="s">
        <v>5</v>
      </c>
      <c r="F9" s="38" t="s">
        <v>6</v>
      </c>
      <c r="G9" s="54" t="s">
        <v>7</v>
      </c>
    </row>
    <row r="10" spans="1:8" ht="15" customHeight="1">
      <c r="A10" s="55"/>
      <c r="B10" s="4">
        <v>1</v>
      </c>
      <c r="C10" s="5" t="s">
        <v>65</v>
      </c>
      <c r="D10" s="6"/>
      <c r="E10" s="7"/>
      <c r="F10" s="8"/>
      <c r="G10" s="69"/>
    </row>
    <row r="11" spans="1:8">
      <c r="A11" s="56" t="s">
        <v>8</v>
      </c>
      <c r="B11" s="6" t="s">
        <v>9</v>
      </c>
      <c r="C11" s="9" t="s">
        <v>62</v>
      </c>
      <c r="D11" s="6" t="s">
        <v>10</v>
      </c>
      <c r="E11" s="7">
        <v>56.11</v>
      </c>
      <c r="F11" s="94">
        <v>7.79</v>
      </c>
      <c r="G11" s="65">
        <f>ROUND(E11*F11,2)</f>
        <v>437.1</v>
      </c>
    </row>
    <row r="12" spans="1:8">
      <c r="A12" s="56" t="s">
        <v>11</v>
      </c>
      <c r="B12" s="6" t="s">
        <v>12</v>
      </c>
      <c r="C12" s="9" t="s">
        <v>66</v>
      </c>
      <c r="D12" s="6" t="s">
        <v>13</v>
      </c>
      <c r="E12" s="7">
        <v>29.78</v>
      </c>
      <c r="F12" s="94">
        <v>1.95</v>
      </c>
      <c r="G12" s="65">
        <f>ROUND(E12*F12,2)</f>
        <v>58.07</v>
      </c>
    </row>
    <row r="13" spans="1:8">
      <c r="A13" s="56" t="s">
        <v>14</v>
      </c>
      <c r="B13" s="6" t="s">
        <v>15</v>
      </c>
      <c r="C13" s="9" t="s">
        <v>67</v>
      </c>
      <c r="D13" s="6" t="s">
        <v>16</v>
      </c>
      <c r="E13" s="85">
        <v>2.81</v>
      </c>
      <c r="F13" s="94">
        <v>142.88999999999999</v>
      </c>
      <c r="G13" s="65">
        <f>ROUND(E13*F13,2)</f>
        <v>401.52</v>
      </c>
    </row>
    <row r="14" spans="1:8">
      <c r="A14" s="56" t="s">
        <v>14</v>
      </c>
      <c r="B14" s="10" t="s">
        <v>17</v>
      </c>
      <c r="C14" s="11" t="s">
        <v>68</v>
      </c>
      <c r="D14" s="12" t="s">
        <v>16</v>
      </c>
      <c r="E14" s="12">
        <v>1.4</v>
      </c>
      <c r="F14" s="94">
        <v>142.88999999999999</v>
      </c>
      <c r="G14" s="65">
        <f>ROUND(E14*F14,2)</f>
        <v>200.05</v>
      </c>
    </row>
    <row r="15" spans="1:8" ht="15" customHeight="1">
      <c r="A15" s="100" t="s">
        <v>18</v>
      </c>
      <c r="B15" s="101"/>
      <c r="C15" s="101"/>
      <c r="D15" s="101"/>
      <c r="E15" s="101"/>
      <c r="F15" s="101"/>
      <c r="G15" s="70">
        <f>ROUND(SUM(G11:G14),2)</f>
        <v>1096.74</v>
      </c>
      <c r="H15" s="81"/>
    </row>
    <row r="16" spans="1:8" ht="15" customHeight="1">
      <c r="A16" s="55"/>
      <c r="B16" s="4">
        <v>2</v>
      </c>
      <c r="C16" s="15" t="s">
        <v>69</v>
      </c>
      <c r="D16" s="6"/>
      <c r="E16" s="7"/>
      <c r="F16" s="8"/>
      <c r="G16" s="65"/>
    </row>
    <row r="17" spans="1:8">
      <c r="A17" s="56" t="s">
        <v>105</v>
      </c>
      <c r="B17" s="6" t="s">
        <v>70</v>
      </c>
      <c r="C17" s="9" t="s">
        <v>71</v>
      </c>
      <c r="D17" s="6" t="s">
        <v>103</v>
      </c>
      <c r="E17" s="7">
        <v>7</v>
      </c>
      <c r="F17" s="95">
        <v>715</v>
      </c>
      <c r="G17" s="65">
        <f>ROUND(E17*F17,2)</f>
        <v>5005</v>
      </c>
    </row>
    <row r="18" spans="1:8">
      <c r="A18" s="100" t="s">
        <v>18</v>
      </c>
      <c r="B18" s="101"/>
      <c r="C18" s="101"/>
      <c r="D18" s="101"/>
      <c r="E18" s="101"/>
      <c r="F18" s="101"/>
      <c r="G18" s="70">
        <f>ROUND(SUM(G17:G17),2)</f>
        <v>5005</v>
      </c>
      <c r="H18" s="81"/>
    </row>
    <row r="19" spans="1:8">
      <c r="A19" s="58"/>
      <c r="B19" s="4">
        <v>3</v>
      </c>
      <c r="C19" s="15" t="s">
        <v>72</v>
      </c>
      <c r="D19" s="6"/>
      <c r="E19" s="7"/>
      <c r="F19" s="13"/>
      <c r="G19" s="70"/>
    </row>
    <row r="20" spans="1:8">
      <c r="A20" s="56" t="s">
        <v>19</v>
      </c>
      <c r="B20" s="10" t="s">
        <v>20</v>
      </c>
      <c r="C20" s="9" t="s">
        <v>73</v>
      </c>
      <c r="D20" s="6" t="s">
        <v>13</v>
      </c>
      <c r="E20" s="7">
        <v>13.5</v>
      </c>
      <c r="F20" s="94">
        <v>30.01</v>
      </c>
      <c r="G20" s="65">
        <f>ROUND(E20*F20,2)</f>
        <v>405.14</v>
      </c>
    </row>
    <row r="21" spans="1:8">
      <c r="A21" s="100" t="s">
        <v>18</v>
      </c>
      <c r="B21" s="101"/>
      <c r="C21" s="101"/>
      <c r="D21" s="101"/>
      <c r="E21" s="101"/>
      <c r="F21" s="101"/>
      <c r="G21" s="70">
        <f>ROUND(SUM(G20:G20),2)</f>
        <v>405.14</v>
      </c>
      <c r="H21" s="81"/>
    </row>
    <row r="22" spans="1:8" ht="15" customHeight="1">
      <c r="A22" s="55"/>
      <c r="B22" s="4">
        <v>4</v>
      </c>
      <c r="C22" s="15" t="s">
        <v>21</v>
      </c>
      <c r="D22" s="6"/>
      <c r="E22" s="7"/>
      <c r="F22" s="8"/>
      <c r="G22" s="65"/>
    </row>
    <row r="23" spans="1:8">
      <c r="A23" s="56" t="s">
        <v>22</v>
      </c>
      <c r="B23" s="10" t="s">
        <v>23</v>
      </c>
      <c r="C23" s="9" t="s">
        <v>74</v>
      </c>
      <c r="D23" s="6" t="s">
        <v>10</v>
      </c>
      <c r="E23" s="7">
        <v>1.35</v>
      </c>
      <c r="F23" s="94">
        <v>3.39</v>
      </c>
      <c r="G23" s="65">
        <f>ROUND(E23*F23,2)</f>
        <v>4.58</v>
      </c>
    </row>
    <row r="24" spans="1:8" ht="15" customHeight="1">
      <c r="A24" s="56" t="s">
        <v>120</v>
      </c>
      <c r="B24" s="10" t="s">
        <v>24</v>
      </c>
      <c r="C24" s="16" t="s">
        <v>75</v>
      </c>
      <c r="D24" s="8" t="s">
        <v>10</v>
      </c>
      <c r="E24" s="7">
        <v>1.35</v>
      </c>
      <c r="F24" s="95">
        <v>16.82</v>
      </c>
      <c r="G24" s="65">
        <f>ROUND(E24*F24,2)</f>
        <v>22.71</v>
      </c>
    </row>
    <row r="25" spans="1:8">
      <c r="A25" s="100" t="s">
        <v>18</v>
      </c>
      <c r="B25" s="101"/>
      <c r="C25" s="101"/>
      <c r="D25" s="101"/>
      <c r="E25" s="101"/>
      <c r="F25" s="101"/>
      <c r="G25" s="70">
        <f>ROUND(SUM(G23:G24),2)</f>
        <v>27.29</v>
      </c>
      <c r="H25" s="81"/>
    </row>
    <row r="26" spans="1:8" ht="15" customHeight="1">
      <c r="A26" s="57"/>
      <c r="B26" s="4">
        <v>5</v>
      </c>
      <c r="C26" s="15" t="s">
        <v>25</v>
      </c>
      <c r="D26" s="33"/>
      <c r="E26" s="33"/>
      <c r="F26" s="33"/>
      <c r="G26" s="70"/>
    </row>
    <row r="27" spans="1:8" ht="13.5" customHeight="1">
      <c r="A27" s="56" t="s">
        <v>106</v>
      </c>
      <c r="B27" s="10" t="s">
        <v>26</v>
      </c>
      <c r="C27" s="11" t="s">
        <v>76</v>
      </c>
      <c r="D27" s="12" t="s">
        <v>16</v>
      </c>
      <c r="E27" s="12">
        <v>2.81</v>
      </c>
      <c r="F27" s="94">
        <v>25.13</v>
      </c>
      <c r="G27" s="65">
        <f t="shared" ref="G27:G31" si="0">ROUND(E27*F27,2)</f>
        <v>70.62</v>
      </c>
    </row>
    <row r="28" spans="1:8" ht="13.5" customHeight="1">
      <c r="A28" s="56" t="s">
        <v>27</v>
      </c>
      <c r="B28" s="10" t="s">
        <v>28</v>
      </c>
      <c r="C28" s="11" t="s">
        <v>77</v>
      </c>
      <c r="D28" s="12" t="s">
        <v>16</v>
      </c>
      <c r="E28" s="12">
        <v>1.1200000000000001</v>
      </c>
      <c r="F28" s="94">
        <v>478.16</v>
      </c>
      <c r="G28" s="65">
        <f t="shared" si="0"/>
        <v>535.54</v>
      </c>
    </row>
    <row r="29" spans="1:8">
      <c r="A29" s="56" t="s">
        <v>107</v>
      </c>
      <c r="B29" s="10" t="s">
        <v>29</v>
      </c>
      <c r="C29" s="9" t="s">
        <v>78</v>
      </c>
      <c r="D29" s="6" t="s">
        <v>10</v>
      </c>
      <c r="E29" s="7">
        <v>56.11</v>
      </c>
      <c r="F29" s="94">
        <v>36.17</v>
      </c>
      <c r="G29" s="65">
        <f t="shared" si="0"/>
        <v>2029.5</v>
      </c>
    </row>
    <row r="30" spans="1:8">
      <c r="A30" s="59" t="s">
        <v>108</v>
      </c>
      <c r="B30" s="10" t="s">
        <v>30</v>
      </c>
      <c r="C30" s="9" t="s">
        <v>79</v>
      </c>
      <c r="D30" s="6" t="s">
        <v>13</v>
      </c>
      <c r="E30" s="7">
        <v>29.78</v>
      </c>
      <c r="F30" s="94">
        <v>11.4</v>
      </c>
      <c r="G30" s="65">
        <f t="shared" si="0"/>
        <v>339.49</v>
      </c>
    </row>
    <row r="31" spans="1:8">
      <c r="A31" s="59" t="s">
        <v>109</v>
      </c>
      <c r="B31" s="10" t="s">
        <v>31</v>
      </c>
      <c r="C31" s="9" t="s">
        <v>80</v>
      </c>
      <c r="D31" s="6" t="s">
        <v>16</v>
      </c>
      <c r="E31" s="7">
        <v>1.4</v>
      </c>
      <c r="F31" s="94">
        <v>526.96</v>
      </c>
      <c r="G31" s="65">
        <f t="shared" si="0"/>
        <v>737.74</v>
      </c>
    </row>
    <row r="32" spans="1:8">
      <c r="A32" s="100" t="s">
        <v>18</v>
      </c>
      <c r="B32" s="101"/>
      <c r="C32" s="101"/>
      <c r="D32" s="101"/>
      <c r="E32" s="101"/>
      <c r="F32" s="101"/>
      <c r="G32" s="70">
        <f>ROUND(SUM(G27:G31),2)</f>
        <v>3712.89</v>
      </c>
      <c r="H32" s="81"/>
    </row>
    <row r="33" spans="1:8">
      <c r="A33" s="59"/>
      <c r="B33" s="4">
        <v>6</v>
      </c>
      <c r="C33" s="15" t="s">
        <v>32</v>
      </c>
      <c r="D33" s="6"/>
      <c r="E33" s="7"/>
      <c r="F33" s="8"/>
      <c r="G33" s="69"/>
    </row>
    <row r="34" spans="1:8">
      <c r="A34" s="56" t="s">
        <v>33</v>
      </c>
      <c r="B34" s="10" t="s">
        <v>34</v>
      </c>
      <c r="C34" s="9" t="s">
        <v>81</v>
      </c>
      <c r="D34" s="6" t="s">
        <v>10</v>
      </c>
      <c r="E34" s="7">
        <v>17.5</v>
      </c>
      <c r="F34" s="94">
        <v>20.170000000000002</v>
      </c>
      <c r="G34" s="65">
        <f>ROUND(E34*F34,2)</f>
        <v>352.98</v>
      </c>
    </row>
    <row r="35" spans="1:8">
      <c r="A35" s="56" t="s">
        <v>110</v>
      </c>
      <c r="B35" s="10" t="s">
        <v>61</v>
      </c>
      <c r="C35" s="17" t="s">
        <v>82</v>
      </c>
      <c r="D35" s="18" t="s">
        <v>104</v>
      </c>
      <c r="E35" s="18">
        <v>0.75</v>
      </c>
      <c r="F35" s="94">
        <v>52.97</v>
      </c>
      <c r="G35" s="65">
        <f>ROUND(E35*F35,2)</f>
        <v>39.729999999999997</v>
      </c>
    </row>
    <row r="36" spans="1:8">
      <c r="A36" s="56" t="s">
        <v>35</v>
      </c>
      <c r="B36" s="10" t="s">
        <v>83</v>
      </c>
      <c r="C36" s="84" t="s">
        <v>86</v>
      </c>
      <c r="D36" s="6" t="s">
        <v>36</v>
      </c>
      <c r="E36" s="7">
        <v>2</v>
      </c>
      <c r="F36" s="94">
        <v>27.07</v>
      </c>
      <c r="G36" s="65">
        <f>ROUND(E36*F36,2)</f>
        <v>54.14</v>
      </c>
    </row>
    <row r="37" spans="1:8">
      <c r="A37" s="56" t="s">
        <v>37</v>
      </c>
      <c r="B37" s="10" t="s">
        <v>84</v>
      </c>
      <c r="C37" s="9" t="s">
        <v>38</v>
      </c>
      <c r="D37" s="6" t="s">
        <v>36</v>
      </c>
      <c r="E37" s="7">
        <v>2</v>
      </c>
      <c r="F37" s="94">
        <v>21.42</v>
      </c>
      <c r="G37" s="65">
        <f>ROUND(E37*F37,2)</f>
        <v>42.84</v>
      </c>
    </row>
    <row r="38" spans="1:8">
      <c r="A38" s="56" t="s">
        <v>111</v>
      </c>
      <c r="B38" s="10" t="s">
        <v>85</v>
      </c>
      <c r="C38" s="17" t="s">
        <v>87</v>
      </c>
      <c r="D38" s="18" t="s">
        <v>10</v>
      </c>
      <c r="E38" s="18">
        <v>17.5</v>
      </c>
      <c r="F38" s="94">
        <v>28.8</v>
      </c>
      <c r="G38" s="65">
        <f>ROUND(E38*F38,2)</f>
        <v>504</v>
      </c>
    </row>
    <row r="39" spans="1:8">
      <c r="A39" s="100" t="s">
        <v>18</v>
      </c>
      <c r="B39" s="101"/>
      <c r="C39" s="101"/>
      <c r="D39" s="101"/>
      <c r="E39" s="101"/>
      <c r="F39" s="101"/>
      <c r="G39" s="70">
        <f>ROUND(SUM(G34:G38),2)</f>
        <v>993.69</v>
      </c>
      <c r="H39" s="81"/>
    </row>
    <row r="40" spans="1:8" ht="15" customHeight="1">
      <c r="A40" s="59"/>
      <c r="B40" s="4">
        <v>7</v>
      </c>
      <c r="C40" s="15" t="s">
        <v>39</v>
      </c>
      <c r="D40" s="6"/>
      <c r="E40" s="7"/>
      <c r="F40" s="13"/>
      <c r="G40" s="70"/>
      <c r="H40" s="81"/>
    </row>
    <row r="41" spans="1:8" ht="15" customHeight="1">
      <c r="A41" s="59" t="s">
        <v>40</v>
      </c>
      <c r="B41" s="10" t="s">
        <v>41</v>
      </c>
      <c r="C41" s="14" t="s">
        <v>88</v>
      </c>
      <c r="D41" s="6" t="s">
        <v>10</v>
      </c>
      <c r="E41" s="82">
        <v>1.35</v>
      </c>
      <c r="F41" s="94">
        <v>8.93</v>
      </c>
      <c r="G41" s="65">
        <f t="shared" ref="G41" si="1">ROUND(E41*F41,2)</f>
        <v>12.06</v>
      </c>
    </row>
    <row r="42" spans="1:8" ht="15" customHeight="1">
      <c r="A42" s="59" t="s">
        <v>112</v>
      </c>
      <c r="B42" s="10" t="s">
        <v>89</v>
      </c>
      <c r="C42" s="14" t="s">
        <v>90</v>
      </c>
      <c r="D42" s="6" t="s">
        <v>10</v>
      </c>
      <c r="E42" s="82">
        <v>93.36</v>
      </c>
      <c r="F42" s="94">
        <v>9.01</v>
      </c>
      <c r="G42" s="65">
        <f t="shared" ref="G42" si="2">ROUND(E42*F42,2)</f>
        <v>841.17</v>
      </c>
    </row>
    <row r="43" spans="1:8">
      <c r="A43" s="100" t="s">
        <v>18</v>
      </c>
      <c r="B43" s="101"/>
      <c r="C43" s="101"/>
      <c r="D43" s="101"/>
      <c r="E43" s="101"/>
      <c r="F43" s="101"/>
      <c r="G43" s="70">
        <f>ROUND(SUM(G41:G42),2)</f>
        <v>853.23</v>
      </c>
      <c r="H43" s="81"/>
    </row>
    <row r="44" spans="1:8" ht="28.5" customHeight="1" thickBot="1">
      <c r="A44" s="78"/>
      <c r="B44" s="79"/>
      <c r="C44" s="79"/>
      <c r="D44" s="79"/>
      <c r="E44" s="79"/>
      <c r="F44" s="79"/>
      <c r="G44" s="80"/>
    </row>
    <row r="45" spans="1:8" ht="30" customHeight="1" thickTop="1">
      <c r="A45" s="49"/>
      <c r="B45" s="50"/>
      <c r="C45" s="50"/>
      <c r="D45" s="50"/>
      <c r="E45" s="50"/>
      <c r="F45" s="50"/>
      <c r="G45" s="66"/>
    </row>
    <row r="46" spans="1:8" ht="15">
      <c r="A46" s="51"/>
      <c r="B46" s="34"/>
      <c r="C46" s="34"/>
      <c r="D46" s="34"/>
      <c r="E46" s="34"/>
      <c r="F46" s="34"/>
      <c r="G46" s="67"/>
    </row>
    <row r="47" spans="1:8" ht="26.25" customHeight="1">
      <c r="A47" s="52"/>
      <c r="B47" s="48"/>
      <c r="C47" s="48"/>
      <c r="D47" s="48"/>
      <c r="E47" s="48"/>
      <c r="F47" s="48"/>
      <c r="G47" s="68"/>
    </row>
    <row r="48" spans="1:8" ht="20.25">
      <c r="A48" s="102" t="s">
        <v>0</v>
      </c>
      <c r="B48" s="102"/>
      <c r="C48" s="102"/>
      <c r="D48" s="102"/>
      <c r="E48" s="102"/>
      <c r="F48" s="102"/>
      <c r="G48" s="102"/>
    </row>
    <row r="49" spans="1:8" ht="18.75">
      <c r="A49" s="103" t="s">
        <v>63</v>
      </c>
      <c r="B49" s="103"/>
      <c r="C49" s="103"/>
      <c r="D49" s="103"/>
      <c r="E49" s="103"/>
      <c r="F49" s="103"/>
      <c r="G49" s="103"/>
    </row>
    <row r="50" spans="1:8" ht="18.75">
      <c r="A50" s="103" t="s">
        <v>64</v>
      </c>
      <c r="B50" s="103"/>
      <c r="C50" s="103"/>
      <c r="D50" s="103"/>
      <c r="E50" s="103"/>
      <c r="F50" s="103"/>
      <c r="G50" s="103"/>
    </row>
    <row r="51" spans="1:8" ht="18.75">
      <c r="A51" s="103" t="s">
        <v>102</v>
      </c>
      <c r="B51" s="103"/>
      <c r="C51" s="103"/>
      <c r="D51" s="103"/>
      <c r="E51" s="103"/>
      <c r="F51" s="103"/>
      <c r="G51" s="103"/>
    </row>
    <row r="52" spans="1:8" ht="18.75">
      <c r="A52" s="103" t="s">
        <v>55</v>
      </c>
      <c r="B52" s="103"/>
      <c r="C52" s="103"/>
      <c r="D52" s="103"/>
      <c r="E52" s="103"/>
      <c r="F52" s="103"/>
      <c r="G52" s="103"/>
    </row>
    <row r="53" spans="1:8">
      <c r="A53" s="53" t="s">
        <v>1</v>
      </c>
      <c r="B53" s="35" t="s">
        <v>2</v>
      </c>
      <c r="C53" s="36" t="s">
        <v>3</v>
      </c>
      <c r="D53" s="35" t="s">
        <v>4</v>
      </c>
      <c r="E53" s="37" t="s">
        <v>5</v>
      </c>
      <c r="F53" s="38" t="s">
        <v>6</v>
      </c>
      <c r="G53" s="54" t="s">
        <v>7</v>
      </c>
    </row>
    <row r="54" spans="1:8" ht="15" customHeight="1">
      <c r="A54" s="59"/>
      <c r="B54" s="4">
        <v>8</v>
      </c>
      <c r="C54" s="15" t="s">
        <v>60</v>
      </c>
      <c r="D54" s="6"/>
      <c r="E54" s="7"/>
      <c r="F54" s="13"/>
      <c r="G54" s="70"/>
      <c r="H54" s="81"/>
    </row>
    <row r="55" spans="1:8" ht="15" customHeight="1">
      <c r="A55" s="59" t="s">
        <v>113</v>
      </c>
      <c r="B55" s="87" t="s">
        <v>44</v>
      </c>
      <c r="C55" s="86" t="s">
        <v>94</v>
      </c>
      <c r="D55" s="6" t="s">
        <v>10</v>
      </c>
      <c r="E55" s="7">
        <v>39.51</v>
      </c>
      <c r="F55" s="96">
        <v>5.2</v>
      </c>
      <c r="G55" s="65">
        <f t="shared" ref="G55:G59" si="3">ROUND(E55*F55,2)</f>
        <v>205.45</v>
      </c>
      <c r="H55" s="81"/>
    </row>
    <row r="56" spans="1:8" ht="15" customHeight="1">
      <c r="A56" s="59" t="s">
        <v>114</v>
      </c>
      <c r="B56" s="87" t="s">
        <v>45</v>
      </c>
      <c r="C56" s="86" t="s">
        <v>95</v>
      </c>
      <c r="D56" s="6" t="s">
        <v>104</v>
      </c>
      <c r="E56" s="7">
        <v>131.81</v>
      </c>
      <c r="F56" s="96">
        <v>1.51</v>
      </c>
      <c r="G56" s="65">
        <f t="shared" si="3"/>
        <v>199.03</v>
      </c>
      <c r="H56" s="81"/>
    </row>
    <row r="57" spans="1:8" ht="15" customHeight="1">
      <c r="A57" s="59" t="s">
        <v>115</v>
      </c>
      <c r="B57" s="87" t="s">
        <v>91</v>
      </c>
      <c r="C57" s="86" t="s">
        <v>96</v>
      </c>
      <c r="D57" s="6" t="s">
        <v>10</v>
      </c>
      <c r="E57" s="7">
        <v>44.12</v>
      </c>
      <c r="F57" s="96">
        <v>16.149999999999999</v>
      </c>
      <c r="G57" s="65">
        <f t="shared" si="3"/>
        <v>712.54</v>
      </c>
      <c r="H57" s="81"/>
    </row>
    <row r="58" spans="1:8" ht="15" customHeight="1">
      <c r="A58" s="88" t="s">
        <v>119</v>
      </c>
      <c r="B58" s="89" t="s">
        <v>92</v>
      </c>
      <c r="C58" s="90" t="s">
        <v>97</v>
      </c>
      <c r="D58" s="89" t="s">
        <v>10</v>
      </c>
      <c r="E58" s="82">
        <v>4.6100000000000003</v>
      </c>
      <c r="F58" s="97">
        <v>73.540000000000006</v>
      </c>
      <c r="G58" s="91">
        <f t="shared" si="3"/>
        <v>339.02</v>
      </c>
      <c r="H58" s="81"/>
    </row>
    <row r="59" spans="1:8" ht="15" customHeight="1">
      <c r="A59" s="88" t="s">
        <v>116</v>
      </c>
      <c r="B59" s="92" t="s">
        <v>93</v>
      </c>
      <c r="C59" s="93" t="s">
        <v>98</v>
      </c>
      <c r="D59" s="89" t="s">
        <v>104</v>
      </c>
      <c r="E59" s="7">
        <v>131.81</v>
      </c>
      <c r="F59" s="94">
        <v>3.71</v>
      </c>
      <c r="G59" s="91">
        <f t="shared" si="3"/>
        <v>489.02</v>
      </c>
    </row>
    <row r="60" spans="1:8">
      <c r="A60" s="100" t="s">
        <v>18</v>
      </c>
      <c r="B60" s="101"/>
      <c r="C60" s="101"/>
      <c r="D60" s="101"/>
      <c r="E60" s="101"/>
      <c r="F60" s="101"/>
      <c r="G60" s="70">
        <f>ROUND(SUM(G55:G59),2)</f>
        <v>1945.06</v>
      </c>
      <c r="H60" s="81"/>
    </row>
    <row r="61" spans="1:8">
      <c r="A61" s="56"/>
      <c r="B61" s="10"/>
      <c r="C61" s="14"/>
      <c r="D61" s="6"/>
      <c r="E61" s="7"/>
      <c r="F61" s="8"/>
      <c r="G61" s="65"/>
    </row>
    <row r="62" spans="1:8" ht="15" customHeight="1">
      <c r="A62" s="59"/>
      <c r="B62" s="4">
        <v>9</v>
      </c>
      <c r="C62" s="15" t="s">
        <v>42</v>
      </c>
      <c r="D62" s="6"/>
      <c r="E62" s="7"/>
      <c r="F62" s="13"/>
      <c r="G62" s="70"/>
    </row>
    <row r="63" spans="1:8">
      <c r="A63" s="56" t="s">
        <v>43</v>
      </c>
      <c r="B63" s="10" t="s">
        <v>100</v>
      </c>
      <c r="C63" s="14" t="s">
        <v>99</v>
      </c>
      <c r="D63" s="6" t="s">
        <v>16</v>
      </c>
      <c r="E63" s="7">
        <v>4.6399999999999997</v>
      </c>
      <c r="F63" s="94">
        <v>87.42</v>
      </c>
      <c r="G63" s="65">
        <f>ROUND(E63*F63,2)</f>
        <v>405.63</v>
      </c>
    </row>
    <row r="64" spans="1:8">
      <c r="A64" s="56" t="s">
        <v>121</v>
      </c>
      <c r="B64" s="10" t="s">
        <v>101</v>
      </c>
      <c r="C64" s="14" t="s">
        <v>46</v>
      </c>
      <c r="D64" s="6" t="s">
        <v>10</v>
      </c>
      <c r="E64" s="7">
        <v>73.400000000000006</v>
      </c>
      <c r="F64" s="94">
        <v>4.3899999999999997</v>
      </c>
      <c r="G64" s="65">
        <f>ROUND(E64*F64,2)</f>
        <v>322.23</v>
      </c>
    </row>
    <row r="65" spans="1:8">
      <c r="A65" s="100" t="s">
        <v>18</v>
      </c>
      <c r="B65" s="101"/>
      <c r="C65" s="101"/>
      <c r="D65" s="101"/>
      <c r="E65" s="101"/>
      <c r="F65" s="101"/>
      <c r="G65" s="70">
        <f>ROUND(SUM(G63:G64),2)</f>
        <v>727.86</v>
      </c>
      <c r="H65" s="81"/>
    </row>
    <row r="66" spans="1:8">
      <c r="A66" s="60"/>
      <c r="B66" s="19"/>
      <c r="C66" s="20"/>
      <c r="D66" s="19"/>
      <c r="E66" s="21"/>
      <c r="F66" s="22" t="s">
        <v>47</v>
      </c>
      <c r="G66" s="61">
        <f>ROUND((SUM(G11:G65)/2),2)</f>
        <v>14766.9</v>
      </c>
    </row>
    <row r="67" spans="1:8">
      <c r="A67" s="60"/>
      <c r="B67" s="19"/>
      <c r="C67" s="20"/>
      <c r="D67" s="23"/>
      <c r="E67" s="23" t="s">
        <v>48</v>
      </c>
      <c r="F67" s="24">
        <v>0.23</v>
      </c>
      <c r="G67" s="61">
        <f>ROUND(F67*G66,2)</f>
        <v>3396.39</v>
      </c>
    </row>
    <row r="68" spans="1:8">
      <c r="A68" s="60"/>
      <c r="B68" s="19"/>
      <c r="C68" s="98"/>
      <c r="D68" s="19"/>
      <c r="E68" s="21"/>
      <c r="F68" s="25" t="s">
        <v>49</v>
      </c>
      <c r="G68" s="83">
        <f>G66+G67</f>
        <v>18163.29</v>
      </c>
    </row>
    <row r="69" spans="1:8">
      <c r="A69" s="58"/>
      <c r="B69" s="39"/>
      <c r="C69" s="99" t="s">
        <v>124</v>
      </c>
      <c r="D69" s="40"/>
      <c r="E69" s="41"/>
      <c r="F69" s="41"/>
      <c r="G69" s="62"/>
    </row>
    <row r="70" spans="1:8">
      <c r="A70" s="58"/>
      <c r="B70" s="42" t="s">
        <v>122</v>
      </c>
      <c r="C70" s="43"/>
      <c r="D70" s="44"/>
      <c r="E70" s="44"/>
      <c r="F70" s="44"/>
      <c r="G70" s="62"/>
    </row>
    <row r="71" spans="1:8">
      <c r="A71" s="63"/>
      <c r="B71" s="26"/>
      <c r="C71" s="45"/>
      <c r="D71" s="46"/>
      <c r="E71" s="46"/>
      <c r="F71" s="46"/>
      <c r="G71" s="71"/>
    </row>
    <row r="72" spans="1:8">
      <c r="A72" s="77" t="s">
        <v>123</v>
      </c>
      <c r="B72" s="2"/>
      <c r="C72" s="29"/>
      <c r="D72" s="1"/>
      <c r="E72" s="1"/>
      <c r="F72" s="1"/>
      <c r="G72" s="72"/>
    </row>
    <row r="73" spans="1:8">
      <c r="A73" s="47"/>
      <c r="B73" s="2"/>
      <c r="C73" s="29"/>
      <c r="D73" s="1"/>
      <c r="E73" s="1"/>
      <c r="F73" s="1"/>
      <c r="G73" s="72"/>
    </row>
    <row r="74" spans="1:8">
      <c r="A74" s="47"/>
      <c r="B74" s="2"/>
      <c r="C74" s="29"/>
      <c r="D74" s="1"/>
      <c r="E74" s="1"/>
      <c r="F74" s="1"/>
      <c r="G74" s="72"/>
    </row>
    <row r="75" spans="1:8">
      <c r="A75" s="47"/>
      <c r="B75" s="2"/>
      <c r="C75" s="29"/>
      <c r="D75" s="1"/>
      <c r="E75" s="1"/>
      <c r="F75" s="1"/>
      <c r="G75" s="72"/>
    </row>
    <row r="76" spans="1:8">
      <c r="A76" s="47"/>
      <c r="B76" s="30" t="s">
        <v>50</v>
      </c>
      <c r="C76" s="29"/>
      <c r="D76" s="2"/>
      <c r="E76" s="2"/>
      <c r="F76" s="31" t="s">
        <v>56</v>
      </c>
      <c r="G76" s="74"/>
    </row>
    <row r="77" spans="1:8">
      <c r="A77" s="47"/>
      <c r="B77" s="32" t="s">
        <v>51</v>
      </c>
      <c r="C77" s="28"/>
      <c r="D77" s="2"/>
      <c r="E77" s="1"/>
      <c r="F77" s="29" t="s">
        <v>52</v>
      </c>
      <c r="G77" s="72"/>
    </row>
    <row r="78" spans="1:8">
      <c r="A78" s="47"/>
      <c r="B78" s="30" t="s">
        <v>53</v>
      </c>
      <c r="C78" s="2"/>
      <c r="E78" s="2"/>
      <c r="F78" s="31" t="s">
        <v>54</v>
      </c>
      <c r="G78" s="72"/>
    </row>
    <row r="79" spans="1:8">
      <c r="A79" s="47"/>
      <c r="B79" s="32"/>
      <c r="C79" s="2"/>
      <c r="D79" s="2"/>
      <c r="E79" s="1"/>
      <c r="F79" s="29"/>
      <c r="G79" s="72"/>
    </row>
    <row r="80" spans="1:8">
      <c r="A80" s="47"/>
      <c r="B80" s="30"/>
      <c r="C80" s="2"/>
      <c r="D80" s="27"/>
      <c r="E80" s="2"/>
      <c r="F80" s="1" t="s">
        <v>57</v>
      </c>
      <c r="G80" s="72"/>
    </row>
    <row r="81" spans="1:7">
      <c r="A81" s="47"/>
      <c r="B81" s="2"/>
      <c r="C81" s="28"/>
      <c r="D81" s="1"/>
      <c r="E81" s="1"/>
      <c r="F81" s="1"/>
      <c r="G81" s="72"/>
    </row>
    <row r="82" spans="1:7">
      <c r="A82" s="47"/>
      <c r="B82" s="2"/>
      <c r="C82" s="28"/>
      <c r="D82" s="1"/>
      <c r="E82" s="1"/>
      <c r="F82" s="1"/>
      <c r="G82" s="72"/>
    </row>
    <row r="83" spans="1:7">
      <c r="A83" s="47"/>
      <c r="B83" s="2"/>
      <c r="C83" s="75" t="s">
        <v>59</v>
      </c>
      <c r="D83" s="2"/>
      <c r="E83" s="1"/>
      <c r="F83" s="1"/>
      <c r="G83" s="72"/>
    </row>
    <row r="84" spans="1:7">
      <c r="A84" s="47"/>
      <c r="B84" s="2"/>
      <c r="C84" s="76" t="s">
        <v>117</v>
      </c>
      <c r="D84" s="29"/>
      <c r="E84" s="1"/>
      <c r="F84" s="1"/>
      <c r="G84" s="72"/>
    </row>
    <row r="85" spans="1:7">
      <c r="A85" s="47"/>
      <c r="B85" s="2"/>
      <c r="C85" s="75" t="s">
        <v>58</v>
      </c>
      <c r="D85" s="1"/>
      <c r="E85" s="1"/>
      <c r="F85" s="1"/>
      <c r="G85" s="72"/>
    </row>
    <row r="86" spans="1:7" ht="13.5" thickBot="1">
      <c r="A86" s="64"/>
      <c r="B86" s="2"/>
      <c r="C86" s="75" t="s">
        <v>118</v>
      </c>
      <c r="D86" s="1"/>
      <c r="E86" s="1"/>
      <c r="F86" s="1"/>
      <c r="G86" s="73"/>
    </row>
    <row r="87" spans="1:7" ht="13.5" thickTop="1">
      <c r="A87" s="3"/>
      <c r="B87" s="3"/>
      <c r="C87" s="3"/>
      <c r="D87" s="3"/>
      <c r="E87" s="3"/>
      <c r="F87" s="3"/>
      <c r="G87" s="3"/>
    </row>
  </sheetData>
  <mergeCells count="19">
    <mergeCell ref="A4:G4"/>
    <mergeCell ref="A5:G5"/>
    <mergeCell ref="A6:G6"/>
    <mergeCell ref="A7:G7"/>
    <mergeCell ref="A8:G8"/>
    <mergeCell ref="A32:F32"/>
    <mergeCell ref="A39:F39"/>
    <mergeCell ref="A65:F65"/>
    <mergeCell ref="A15:F15"/>
    <mergeCell ref="A18:F18"/>
    <mergeCell ref="A21:F21"/>
    <mergeCell ref="A25:F25"/>
    <mergeCell ref="A48:G48"/>
    <mergeCell ref="A49:G49"/>
    <mergeCell ref="A50:G50"/>
    <mergeCell ref="A51:G51"/>
    <mergeCell ref="A52:G52"/>
    <mergeCell ref="A60:F60"/>
    <mergeCell ref="A43:F43"/>
  </mergeCells>
  <printOptions horizontalCentered="1" verticalCentered="1"/>
  <pageMargins left="0" right="0" top="0" bottom="0" header="0" footer="0"/>
  <pageSetup paperSize="9" scale="85" firstPageNumber="0" orientation="landscape" r:id="rId1"/>
  <rowBreaks count="1" manualBreakCount="1">
    <brk id="4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Usuário do Windows</cp:lastModifiedBy>
  <cp:revision>11</cp:revision>
  <cp:lastPrinted>2018-05-21T19:14:35Z</cp:lastPrinted>
  <dcterms:created xsi:type="dcterms:W3CDTF">2017-09-14T10:48:32Z</dcterms:created>
  <dcterms:modified xsi:type="dcterms:W3CDTF">2019-05-14T10:42:36Z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