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3040" windowHeight="10428"/>
  </bookViews>
  <sheets>
    <sheet name="Planilha1" sheetId="1" r:id="rId1"/>
  </sheets>
  <definedNames>
    <definedName name="_xlnm.Print_Area" localSheetId="0">Planilha1!$A$1:$I$42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/>
  <c r="I22" s="1"/>
  <c r="H14"/>
  <c r="H31"/>
  <c r="H30"/>
  <c r="H27"/>
  <c r="I25"/>
  <c r="H25"/>
  <c r="I10"/>
  <c r="H10"/>
  <c r="G21"/>
  <c r="H21" s="1"/>
  <c r="I21" s="1"/>
  <c r="G20"/>
  <c r="G19"/>
  <c r="G18"/>
  <c r="G17"/>
  <c r="G9"/>
  <c r="G8"/>
  <c r="H13" l="1"/>
  <c r="I13" l="1"/>
  <c r="H26"/>
  <c r="I26" s="1"/>
  <c r="H19" l="1"/>
  <c r="I19" s="1"/>
  <c r="H12" l="1"/>
  <c r="I12" s="1"/>
  <c r="H17" l="1"/>
  <c r="I17" s="1"/>
  <c r="H18"/>
  <c r="I18" s="1"/>
  <c r="H20"/>
  <c r="I20" s="1"/>
  <c r="H29"/>
  <c r="I29" s="1"/>
  <c r="H9"/>
  <c r="H11"/>
  <c r="I11" s="1"/>
  <c r="H8"/>
  <c r="I9" l="1"/>
  <c r="I8"/>
  <c r="I30"/>
  <c r="I27" l="1"/>
  <c r="I31"/>
  <c r="I14"/>
</calcChain>
</file>

<file path=xl/sharedStrings.xml><?xml version="1.0" encoding="utf-8"?>
<sst xmlns="http://schemas.openxmlformats.org/spreadsheetml/2006/main" count="103" uniqueCount="79">
  <si>
    <t>SERVIÇOS PRELIMINARES</t>
  </si>
  <si>
    <t>CPOS</t>
  </si>
  <si>
    <t>SINAPI</t>
  </si>
  <si>
    <t>M²</t>
  </si>
  <si>
    <t>M³</t>
  </si>
  <si>
    <t>CHAPISCO 1:3</t>
  </si>
  <si>
    <t>M</t>
  </si>
  <si>
    <t>UND</t>
  </si>
  <si>
    <t>FDE</t>
  </si>
  <si>
    <t>PINTURA</t>
  </si>
  <si>
    <t>APLICAÇÃO MANUAL DE PINTURA COM TINTA LÁTEX ACRÍLICA EM PAREDES, DUAS DEMÃOS.</t>
  </si>
  <si>
    <t>LIMPEZA</t>
  </si>
  <si>
    <t>LIMPEZA DE FINAL DE OBRA</t>
  </si>
  <si>
    <t xml:space="preserve"> 55.01.020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</si>
  <si>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</si>
  <si>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</si>
  <si>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</si>
  <si>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</si>
  <si>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</si>
  <si>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</si>
  <si>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</si>
  <si>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</si>
  <si>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</si>
  <si>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1.1.2</t>
  </si>
  <si>
    <t>SUBTOTAL</t>
  </si>
  <si>
    <t>2.0</t>
  </si>
  <si>
    <t>2.1</t>
  </si>
  <si>
    <t>4.0</t>
  </si>
  <si>
    <t>1.1.4</t>
  </si>
  <si>
    <t>ALVENARIA</t>
  </si>
  <si>
    <t>3.0</t>
  </si>
  <si>
    <t>3.1</t>
  </si>
  <si>
    <t>4.1</t>
  </si>
  <si>
    <t>QUANT.</t>
  </si>
  <si>
    <t>VALOR</t>
  </si>
  <si>
    <t>TOTAL GERAL</t>
  </si>
  <si>
    <t>JOÃO ZEFIRO JUNIO</t>
  </si>
  <si>
    <t>ENGENHEIRO RESPONSAVEL</t>
  </si>
  <si>
    <t>CREA: 5069488152</t>
  </si>
  <si>
    <t>1.1.5</t>
  </si>
  <si>
    <t>TRANSPORTE DE ENTULHO COM CAMINHÃO BASCULANTE 6M³, RODOVIA PAVIMENTADA, DMT 0,5 KM Á 1,0KM</t>
  </si>
  <si>
    <t>CARGA E DESCARGA DE CAMINHÃO BASCULANTE, 6M³</t>
  </si>
  <si>
    <t>LOCAL: RUA ITORORÓ, Nº 188 - JARDIM TROPICAL</t>
  </si>
  <si>
    <t>12.02.002</t>
  </si>
  <si>
    <t>MURO</t>
  </si>
  <si>
    <t>PLACA DE OBRA</t>
  </si>
  <si>
    <t>1.2</t>
  </si>
  <si>
    <t>74209/001</t>
  </si>
  <si>
    <t>OBRA EXECUÇÃO DE MURO EM BLOCO DE CONCRETO ESCOLA DE EDUCAÇÃO INFANTIL PARQUE MICKEY II</t>
  </si>
  <si>
    <t>LIMPEZA DE TERRENO</t>
  </si>
  <si>
    <t>RETIRADA DE TELA (ALAMBRADO)</t>
  </si>
  <si>
    <t>RETIRANDO A VEGETACAO, TRONCOS ATE 5CM DE DIAMETRO E RASPAGEM.</t>
  </si>
  <si>
    <t>RETIRADA DE POSTE OU SISTEMA DE SUSTENTAÇÃO PARA ALAMBRADO</t>
  </si>
  <si>
    <t>MURO DE DIVISA</t>
  </si>
  <si>
    <t>FECHAMENTO DE DIVISA/BLOCO DE CONCRETO/ S/REVEST. H=185CM/BROCA</t>
  </si>
  <si>
    <t>EMBOÇO</t>
  </si>
  <si>
    <t>REBOCO</t>
  </si>
  <si>
    <t>PINGADEIRA PARA MUROS DE ALVENARIA</t>
  </si>
  <si>
    <t>2.1.1</t>
  </si>
  <si>
    <t>2.1.2</t>
  </si>
  <si>
    <t>2.1.3</t>
  </si>
  <si>
    <t>2.1.4</t>
  </si>
  <si>
    <t>2.1.5</t>
  </si>
  <si>
    <t>3.1.1</t>
  </si>
  <si>
    <t>1.1.3</t>
  </si>
  <si>
    <t>01.01.001</t>
  </si>
  <si>
    <t>04.09.140</t>
  </si>
  <si>
    <t>06.60.002</t>
  </si>
  <si>
    <t xml:space="preserve"> </t>
  </si>
  <si>
    <t>16.01.014</t>
  </si>
  <si>
    <t>12.02.005</t>
  </si>
  <si>
    <t>12.02.007</t>
  </si>
  <si>
    <t>16.80.007</t>
  </si>
  <si>
    <t>UM</t>
  </si>
  <si>
    <t>APLICAÇÃO MANUAL DE FUNDO SELADOR ACRÍLICO</t>
  </si>
  <si>
    <t>3.1.2</t>
  </si>
  <si>
    <t xml:space="preserve">FONTE: TABELA SINAPI 06/2019, CPOS 176, FDE 04/2019 </t>
  </si>
  <si>
    <t xml:space="preserve">VALOR GERAL: CENTO E TRÊS MIL, VINTE E TRÊS REAIS E NOVE CENTAVOS </t>
  </si>
  <si>
    <t>BIRIGUI 21 DE AGOSTO DE 2019</t>
  </si>
</sst>
</file>

<file path=xl/styles.xml><?xml version="1.0" encoding="utf-8"?>
<styleSheet xmlns="http://schemas.openxmlformats.org/spreadsheetml/2006/main">
  <numFmts count="1">
    <numFmt numFmtId="44" formatCode="_-&quot;R$&quot;* #,##0.00_-;\-&quot;R$&quot;* #,##0.00_-;_-&quot;R$&quot;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2" fontId="3" fillId="0" borderId="0" xfId="0" applyNumberFormat="1" applyFont="1" applyBorder="1"/>
    <xf numFmtId="0" fontId="3" fillId="0" borderId="4" xfId="0" applyFont="1" applyFill="1" applyBorder="1"/>
    <xf numFmtId="0" fontId="4" fillId="0" borderId="0" xfId="0" applyFont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4" xfId="0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0" xfId="0" applyBorder="1"/>
    <xf numFmtId="0" fontId="0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4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44" fontId="3" fillId="0" borderId="0" xfId="1" applyFont="1"/>
    <xf numFmtId="44" fontId="0" fillId="0" borderId="0" xfId="1" applyFont="1"/>
    <xf numFmtId="0" fontId="0" fillId="0" borderId="4" xfId="0" applyBorder="1" applyAlignment="1">
      <alignment vertical="center"/>
    </xf>
    <xf numFmtId="0" fontId="0" fillId="0" borderId="0" xfId="0" applyFill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5" xfId="0" applyFont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view="pageBreakPreview" zoomScale="60" workbookViewId="0">
      <selection activeCell="D17" sqref="D17"/>
    </sheetView>
  </sheetViews>
  <sheetFormatPr defaultRowHeight="14.4"/>
  <cols>
    <col min="1" max="1" width="7.44140625" style="1" bestFit="1" customWidth="1"/>
    <col min="2" max="2" width="9.6640625" style="1" bestFit="1" customWidth="1"/>
    <col min="3" max="3" width="5.109375" style="1" bestFit="1" customWidth="1"/>
    <col min="4" max="4" width="78.5546875" style="1" bestFit="1" customWidth="1"/>
    <col min="5" max="5" width="4.88671875" style="1" bestFit="1" customWidth="1"/>
    <col min="6" max="6" width="7.77734375" style="1" bestFit="1" customWidth="1"/>
    <col min="7" max="7" width="11.44140625" style="1" bestFit="1" customWidth="1"/>
    <col min="8" max="8" width="17.109375" style="1" bestFit="1" customWidth="1"/>
    <col min="9" max="9" width="18.109375" style="1" bestFit="1" customWidth="1"/>
    <col min="10" max="10" width="8.88671875" style="1"/>
    <col min="11" max="11" width="11" style="1" bestFit="1" customWidth="1"/>
    <col min="12" max="12" width="9" style="1" bestFit="1" customWidth="1"/>
    <col min="13" max="16384" width="8.88671875" style="1"/>
  </cols>
  <sheetData>
    <row r="1" spans="1:12">
      <c r="A1" s="54" t="s">
        <v>48</v>
      </c>
      <c r="B1" s="55"/>
      <c r="C1" s="55"/>
      <c r="D1" s="55"/>
      <c r="E1" s="55"/>
      <c r="F1" s="55"/>
      <c r="G1" s="55"/>
      <c r="H1" s="55"/>
      <c r="I1" s="56"/>
    </row>
    <row r="2" spans="1:12">
      <c r="A2" s="57" t="s">
        <v>42</v>
      </c>
      <c r="B2" s="51"/>
      <c r="C2" s="51"/>
      <c r="D2" s="51"/>
      <c r="E2" s="51"/>
      <c r="F2" s="51"/>
      <c r="G2" s="51"/>
      <c r="H2" s="51"/>
      <c r="I2" s="58"/>
    </row>
    <row r="3" spans="1:12">
      <c r="A3" s="49"/>
      <c r="B3" s="50"/>
      <c r="C3" s="50"/>
      <c r="D3" s="50"/>
      <c r="E3" s="2"/>
      <c r="F3" s="2"/>
      <c r="G3" s="2"/>
      <c r="H3" s="2"/>
      <c r="I3" s="3"/>
    </row>
    <row r="4" spans="1:12">
      <c r="A4" s="4"/>
      <c r="B4" s="2"/>
      <c r="C4" s="2"/>
      <c r="D4" s="2"/>
      <c r="E4" s="2"/>
      <c r="F4" s="2"/>
      <c r="G4" s="2"/>
      <c r="H4" s="2"/>
      <c r="I4" s="3"/>
    </row>
    <row r="5" spans="1:12">
      <c r="A5" s="5" t="s">
        <v>14</v>
      </c>
      <c r="B5" s="30" t="s">
        <v>15</v>
      </c>
      <c r="C5" s="6" t="s">
        <v>16</v>
      </c>
      <c r="D5" s="6" t="s">
        <v>19</v>
      </c>
      <c r="E5" s="30" t="s">
        <v>7</v>
      </c>
      <c r="F5" s="6" t="s">
        <v>33</v>
      </c>
      <c r="G5" s="6" t="s">
        <v>17</v>
      </c>
      <c r="H5" s="30" t="s">
        <v>34</v>
      </c>
      <c r="I5" s="7" t="s">
        <v>18</v>
      </c>
    </row>
    <row r="6" spans="1:12">
      <c r="A6" s="4"/>
      <c r="B6" s="8"/>
      <c r="C6" s="30" t="s">
        <v>20</v>
      </c>
      <c r="D6" s="6" t="s">
        <v>0</v>
      </c>
      <c r="E6" s="29"/>
      <c r="F6" s="2"/>
      <c r="G6" s="2"/>
      <c r="H6" s="2"/>
      <c r="I6" s="3"/>
    </row>
    <row r="7" spans="1:12">
      <c r="A7" s="4"/>
      <c r="B7" s="8"/>
      <c r="C7" s="30" t="s">
        <v>21</v>
      </c>
      <c r="D7" s="6" t="s">
        <v>49</v>
      </c>
      <c r="E7" s="30"/>
      <c r="F7" s="6"/>
      <c r="G7" s="2"/>
      <c r="H7" s="2"/>
      <c r="I7" s="3"/>
    </row>
    <row r="8" spans="1:12">
      <c r="A8" s="42" t="s">
        <v>8</v>
      </c>
      <c r="B8" s="9" t="s">
        <v>67</v>
      </c>
      <c r="C8" s="10" t="s">
        <v>22</v>
      </c>
      <c r="D8" s="39" t="s">
        <v>50</v>
      </c>
      <c r="E8" s="29" t="s">
        <v>3</v>
      </c>
      <c r="F8" s="11">
        <v>182.3</v>
      </c>
      <c r="G8" s="12">
        <f>K8/L16</f>
        <v>8.1335286408141254</v>
      </c>
      <c r="H8" s="13">
        <f>F8*G8</f>
        <v>1482.7422712204152</v>
      </c>
      <c r="I8" s="14">
        <f>H8*1.2971</f>
        <v>1923.2650000000006</v>
      </c>
      <c r="K8" s="45">
        <v>10.55</v>
      </c>
    </row>
    <row r="9" spans="1:12">
      <c r="A9" s="42" t="s">
        <v>8</v>
      </c>
      <c r="B9" s="9" t="s">
        <v>65</v>
      </c>
      <c r="C9" s="10" t="s">
        <v>23</v>
      </c>
      <c r="D9" s="39" t="s">
        <v>51</v>
      </c>
      <c r="E9" s="29" t="s">
        <v>3</v>
      </c>
      <c r="F9" s="15">
        <v>182.3</v>
      </c>
      <c r="G9" s="12">
        <f>K9/L16</f>
        <v>3.1377688690154963</v>
      </c>
      <c r="H9" s="13">
        <f t="shared" ref="H9:H21" si="0">F9*G9</f>
        <v>572.01526482152497</v>
      </c>
      <c r="I9" s="14">
        <f t="shared" ref="I9:I30" si="1">H9*1.2971</f>
        <v>741.96100000000001</v>
      </c>
      <c r="K9" s="45">
        <v>4.07</v>
      </c>
    </row>
    <row r="10" spans="1:12">
      <c r="A10" s="42" t="s">
        <v>1</v>
      </c>
      <c r="B10" s="9" t="s">
        <v>66</v>
      </c>
      <c r="C10" s="10" t="s">
        <v>64</v>
      </c>
      <c r="D10" s="40" t="s">
        <v>52</v>
      </c>
      <c r="E10" s="44" t="s">
        <v>73</v>
      </c>
      <c r="F10" s="15">
        <v>40</v>
      </c>
      <c r="G10" s="12">
        <v>17.55</v>
      </c>
      <c r="H10" s="13">
        <f t="shared" si="0"/>
        <v>702</v>
      </c>
      <c r="I10" s="14">
        <f t="shared" si="1"/>
        <v>910.56419999999991</v>
      </c>
    </row>
    <row r="11" spans="1:12">
      <c r="A11" s="4" t="s">
        <v>2</v>
      </c>
      <c r="B11" s="17">
        <v>72898</v>
      </c>
      <c r="C11" s="10" t="s">
        <v>28</v>
      </c>
      <c r="D11" s="18" t="s">
        <v>41</v>
      </c>
      <c r="E11" s="29" t="s">
        <v>4</v>
      </c>
      <c r="F11" s="15">
        <v>48.49</v>
      </c>
      <c r="G11" s="12">
        <v>3.94</v>
      </c>
      <c r="H11" s="13">
        <f>F11*G11</f>
        <v>191.0506</v>
      </c>
      <c r="I11" s="14">
        <f t="shared" si="1"/>
        <v>247.81173325999998</v>
      </c>
    </row>
    <row r="12" spans="1:12" ht="28.8">
      <c r="A12" s="31" t="s">
        <v>2</v>
      </c>
      <c r="B12" s="32">
        <v>72900</v>
      </c>
      <c r="C12" s="10" t="s">
        <v>39</v>
      </c>
      <c r="D12" s="19" t="s">
        <v>40</v>
      </c>
      <c r="E12" s="29" t="s">
        <v>4</v>
      </c>
      <c r="F12" s="15">
        <v>48.49</v>
      </c>
      <c r="G12" s="12">
        <v>6.09</v>
      </c>
      <c r="H12" s="13">
        <f t="shared" ref="H12:H13" si="2">F12*G12</f>
        <v>295.30410000000001</v>
      </c>
      <c r="I12" s="14">
        <f t="shared" si="1"/>
        <v>383.03894810999998</v>
      </c>
    </row>
    <row r="13" spans="1:12">
      <c r="A13" s="16" t="s">
        <v>2</v>
      </c>
      <c r="B13" s="17" t="s">
        <v>47</v>
      </c>
      <c r="C13" s="10" t="s">
        <v>46</v>
      </c>
      <c r="D13" s="19" t="s">
        <v>45</v>
      </c>
      <c r="E13" s="29" t="s">
        <v>3</v>
      </c>
      <c r="F13" s="15">
        <v>2.5</v>
      </c>
      <c r="G13" s="12">
        <v>315.5</v>
      </c>
      <c r="H13" s="13">
        <f t="shared" si="2"/>
        <v>788.75</v>
      </c>
      <c r="I13" s="14">
        <f t="shared" si="1"/>
        <v>1023.0876249999999</v>
      </c>
    </row>
    <row r="14" spans="1:12">
      <c r="A14" s="4"/>
      <c r="B14" s="8"/>
      <c r="C14" s="29"/>
      <c r="D14" s="2"/>
      <c r="E14" s="29"/>
      <c r="F14" s="15"/>
      <c r="G14" s="20" t="s">
        <v>24</v>
      </c>
      <c r="H14" s="21">
        <f>SUM(H8:H13)</f>
        <v>4031.8622360419399</v>
      </c>
      <c r="I14" s="22">
        <f>H14*1.2971</f>
        <v>5229.7285063700001</v>
      </c>
    </row>
    <row r="15" spans="1:12">
      <c r="A15" s="4"/>
      <c r="B15" s="8"/>
      <c r="C15" s="34" t="s">
        <v>25</v>
      </c>
      <c r="D15" s="23" t="s">
        <v>29</v>
      </c>
      <c r="E15" s="29"/>
      <c r="F15" s="15"/>
      <c r="G15" s="20"/>
      <c r="H15" s="13"/>
      <c r="I15" s="14"/>
    </row>
    <row r="16" spans="1:12">
      <c r="A16" s="4"/>
      <c r="B16" s="8"/>
      <c r="C16" s="34" t="s">
        <v>26</v>
      </c>
      <c r="D16" s="23" t="s">
        <v>53</v>
      </c>
      <c r="E16" s="33"/>
      <c r="F16" s="15"/>
      <c r="G16" s="20"/>
      <c r="H16" s="13"/>
      <c r="I16" s="14"/>
      <c r="L16" s="1">
        <v>1.2970999999999999</v>
      </c>
    </row>
    <row r="17" spans="1:11">
      <c r="A17" s="42" t="s">
        <v>8</v>
      </c>
      <c r="B17" s="17" t="s">
        <v>69</v>
      </c>
      <c r="C17" s="41" t="s">
        <v>58</v>
      </c>
      <c r="D17" s="24" t="s">
        <v>54</v>
      </c>
      <c r="E17" s="25" t="s">
        <v>6</v>
      </c>
      <c r="F17" s="15">
        <v>98.5</v>
      </c>
      <c r="G17" s="12">
        <f>K17/L16</f>
        <v>425.14069848122739</v>
      </c>
      <c r="H17" s="13">
        <f t="shared" si="0"/>
        <v>41876.3588004009</v>
      </c>
      <c r="I17" s="14">
        <f t="shared" si="1"/>
        <v>54317.825000000004</v>
      </c>
      <c r="K17" s="45">
        <v>551.45000000000005</v>
      </c>
    </row>
    <row r="18" spans="1:11">
      <c r="A18" s="4" t="s">
        <v>8</v>
      </c>
      <c r="B18" s="17" t="s">
        <v>43</v>
      </c>
      <c r="C18" s="41" t="s">
        <v>59</v>
      </c>
      <c r="D18" s="24" t="s">
        <v>5</v>
      </c>
      <c r="E18" s="25" t="s">
        <v>3</v>
      </c>
      <c r="F18" s="15">
        <v>364.45</v>
      </c>
      <c r="G18" s="12">
        <f>K18/L16</f>
        <v>5.250173463880965</v>
      </c>
      <c r="H18" s="13">
        <f t="shared" si="0"/>
        <v>1913.4257189114176</v>
      </c>
      <c r="I18" s="14">
        <f t="shared" si="1"/>
        <v>2481.9044999999996</v>
      </c>
      <c r="K18" s="45">
        <v>6.81</v>
      </c>
    </row>
    <row r="19" spans="1:11">
      <c r="A19" s="47" t="s">
        <v>8</v>
      </c>
      <c r="B19" s="32" t="s">
        <v>70</v>
      </c>
      <c r="C19" s="41" t="s">
        <v>60</v>
      </c>
      <c r="D19" s="26" t="s">
        <v>55</v>
      </c>
      <c r="E19" s="25" t="s">
        <v>3</v>
      </c>
      <c r="F19" s="15">
        <v>364.45</v>
      </c>
      <c r="G19" s="12">
        <f>K19/L16</f>
        <v>27.41500269832704</v>
      </c>
      <c r="H19" s="13">
        <f t="shared" si="0"/>
        <v>9991.3977334052888</v>
      </c>
      <c r="I19" s="14">
        <f t="shared" si="1"/>
        <v>12959.841999999999</v>
      </c>
      <c r="K19" s="45">
        <v>35.56</v>
      </c>
    </row>
    <row r="20" spans="1:11">
      <c r="A20" s="42" t="s">
        <v>8</v>
      </c>
      <c r="B20" s="17" t="s">
        <v>71</v>
      </c>
      <c r="C20" s="41" t="s">
        <v>61</v>
      </c>
      <c r="D20" s="24" t="s">
        <v>56</v>
      </c>
      <c r="E20" s="25" t="s">
        <v>3</v>
      </c>
      <c r="F20" s="15">
        <v>364.45</v>
      </c>
      <c r="G20" s="12">
        <f>K20/L16</f>
        <v>20.723151645979492</v>
      </c>
      <c r="H20" s="13">
        <f t="shared" si="0"/>
        <v>7552.5526173772259</v>
      </c>
      <c r="I20" s="14">
        <f t="shared" si="1"/>
        <v>9796.4159999999993</v>
      </c>
      <c r="K20" s="46">
        <v>26.88</v>
      </c>
    </row>
    <row r="21" spans="1:11">
      <c r="A21" s="42" t="s">
        <v>8</v>
      </c>
      <c r="B21" s="17" t="s">
        <v>72</v>
      </c>
      <c r="C21" s="41" t="s">
        <v>62</v>
      </c>
      <c r="D21" s="24" t="s">
        <v>57</v>
      </c>
      <c r="E21" s="25" t="s">
        <v>6</v>
      </c>
      <c r="F21" s="15">
        <v>98.5</v>
      </c>
      <c r="G21" s="12">
        <f>K21/L16</f>
        <v>72.153264975715061</v>
      </c>
      <c r="H21" s="13">
        <f t="shared" si="0"/>
        <v>7107.0966001079332</v>
      </c>
      <c r="I21" s="14">
        <f t="shared" si="1"/>
        <v>9218.6149999999998</v>
      </c>
      <c r="K21" s="46">
        <v>93.59</v>
      </c>
    </row>
    <row r="22" spans="1:11">
      <c r="A22" s="4"/>
      <c r="B22" s="8"/>
      <c r="C22" s="29"/>
      <c r="D22" s="2"/>
      <c r="E22" s="29"/>
      <c r="F22" s="15"/>
      <c r="G22" s="20" t="s">
        <v>24</v>
      </c>
      <c r="H22" s="21">
        <f>SUM(H17:H21)</f>
        <v>68440.831470202756</v>
      </c>
      <c r="I22" s="22">
        <f>H22*1.2971</f>
        <v>88774.602499999994</v>
      </c>
    </row>
    <row r="23" spans="1:11">
      <c r="A23" s="4"/>
      <c r="B23" s="8"/>
      <c r="C23" s="27" t="s">
        <v>30</v>
      </c>
      <c r="D23" s="6" t="s">
        <v>9</v>
      </c>
      <c r="E23" s="29"/>
      <c r="F23" s="15"/>
      <c r="G23" s="12"/>
      <c r="H23" s="13"/>
      <c r="I23" s="14"/>
    </row>
    <row r="24" spans="1:11">
      <c r="A24" s="4"/>
      <c r="B24" s="28"/>
      <c r="C24" s="27" t="s">
        <v>31</v>
      </c>
      <c r="D24" s="23" t="s">
        <v>44</v>
      </c>
      <c r="E24" s="29"/>
      <c r="F24" s="15"/>
      <c r="G24" s="12"/>
      <c r="H24" s="13"/>
      <c r="I24" s="14"/>
    </row>
    <row r="25" spans="1:11">
      <c r="A25" s="42" t="s">
        <v>2</v>
      </c>
      <c r="B25" s="28">
        <v>88415</v>
      </c>
      <c r="C25" s="27" t="s">
        <v>63</v>
      </c>
      <c r="D25" s="48" t="s">
        <v>74</v>
      </c>
      <c r="E25" s="44" t="s">
        <v>3</v>
      </c>
      <c r="F25" s="15">
        <v>364.45</v>
      </c>
      <c r="G25" s="12">
        <v>2.5299999999999998</v>
      </c>
      <c r="H25" s="13">
        <f>F25*G25</f>
        <v>922.05849999999987</v>
      </c>
      <c r="I25" s="14">
        <f>H25*1.2971</f>
        <v>1196.0020803499997</v>
      </c>
    </row>
    <row r="26" spans="1:11">
      <c r="A26" s="4" t="s">
        <v>2</v>
      </c>
      <c r="B26" s="28">
        <v>88489</v>
      </c>
      <c r="C26" s="41" t="s">
        <v>75</v>
      </c>
      <c r="D26" s="18" t="s">
        <v>10</v>
      </c>
      <c r="E26" s="29" t="s">
        <v>3</v>
      </c>
      <c r="F26" s="15">
        <v>364.45</v>
      </c>
      <c r="G26" s="12">
        <v>11.44</v>
      </c>
      <c r="H26" s="13">
        <f t="shared" ref="H26:H29" si="3">F26*G26</f>
        <v>4169.308</v>
      </c>
      <c r="I26" s="14">
        <f t="shared" si="1"/>
        <v>5408.0094067999999</v>
      </c>
    </row>
    <row r="27" spans="1:11">
      <c r="A27" s="4"/>
      <c r="B27" s="8"/>
      <c r="C27" s="29"/>
      <c r="D27" s="2"/>
      <c r="E27" s="29"/>
      <c r="F27" s="15"/>
      <c r="G27" s="20" t="s">
        <v>24</v>
      </c>
      <c r="H27" s="21">
        <f>SUM(H25:H26)</f>
        <v>5091.3665000000001</v>
      </c>
      <c r="I27" s="22">
        <f t="shared" si="1"/>
        <v>6604.01148715</v>
      </c>
    </row>
    <row r="28" spans="1:11">
      <c r="A28" s="4"/>
      <c r="B28" s="8"/>
      <c r="C28" s="27" t="s">
        <v>27</v>
      </c>
      <c r="D28" s="6" t="s">
        <v>11</v>
      </c>
      <c r="E28" s="29"/>
      <c r="F28" s="15"/>
      <c r="G28" s="12"/>
      <c r="H28" s="13"/>
      <c r="I28" s="14"/>
    </row>
    <row r="29" spans="1:11">
      <c r="A29" s="4" t="s">
        <v>1</v>
      </c>
      <c r="B29" s="43" t="s">
        <v>13</v>
      </c>
      <c r="C29" s="41" t="s">
        <v>32</v>
      </c>
      <c r="D29" s="2" t="s">
        <v>12</v>
      </c>
      <c r="E29" s="10" t="s">
        <v>3</v>
      </c>
      <c r="F29" s="15">
        <v>197</v>
      </c>
      <c r="G29" s="12">
        <v>9.4499999999999993</v>
      </c>
      <c r="H29" s="13">
        <f t="shared" si="3"/>
        <v>1861.6499999999999</v>
      </c>
      <c r="I29" s="14">
        <f t="shared" si="1"/>
        <v>2414.7462149999997</v>
      </c>
    </row>
    <row r="30" spans="1:11">
      <c r="A30" s="4"/>
      <c r="B30" s="2"/>
      <c r="C30" s="2"/>
      <c r="D30" s="39" t="s">
        <v>68</v>
      </c>
      <c r="E30" s="2"/>
      <c r="F30" s="2"/>
      <c r="G30" s="30" t="s">
        <v>24</v>
      </c>
      <c r="H30" s="21">
        <f>SUM(H29)</f>
        <v>1861.6499999999999</v>
      </c>
      <c r="I30" s="22">
        <f t="shared" si="1"/>
        <v>2414.7462149999997</v>
      </c>
    </row>
    <row r="31" spans="1:11">
      <c r="A31" s="4"/>
      <c r="B31" s="2"/>
      <c r="C31" s="2"/>
      <c r="D31" s="51" t="s">
        <v>35</v>
      </c>
      <c r="E31" s="51"/>
      <c r="F31" s="51"/>
      <c r="G31" s="51"/>
      <c r="H31" s="21">
        <f>SUM(H14,H22,H27,H30)</f>
        <v>79425.710206244694</v>
      </c>
      <c r="I31" s="22">
        <f>H31*1.2971</f>
        <v>103023.08870851998</v>
      </c>
    </row>
    <row r="32" spans="1:11">
      <c r="A32" s="59" t="s">
        <v>76</v>
      </c>
      <c r="B32" s="60"/>
      <c r="C32" s="60"/>
      <c r="D32" s="60"/>
      <c r="E32" s="60"/>
      <c r="F32" s="60"/>
      <c r="G32" s="60"/>
      <c r="H32" s="60"/>
      <c r="I32" s="61"/>
    </row>
    <row r="33" spans="1:9">
      <c r="A33" s="4"/>
      <c r="B33" s="2"/>
      <c r="C33" s="2"/>
      <c r="D33" s="2"/>
      <c r="E33" s="2"/>
      <c r="F33" s="2"/>
      <c r="G33" s="6"/>
      <c r="H33" s="21"/>
      <c r="I33" s="22"/>
    </row>
    <row r="34" spans="1:9">
      <c r="A34" s="4"/>
      <c r="B34" s="2"/>
      <c r="C34" s="2"/>
      <c r="D34" s="2"/>
      <c r="E34" s="2"/>
      <c r="F34" s="2"/>
      <c r="G34" s="2"/>
      <c r="H34" s="2"/>
      <c r="I34" s="3"/>
    </row>
    <row r="35" spans="1:9">
      <c r="A35" s="57" t="s">
        <v>77</v>
      </c>
      <c r="B35" s="51"/>
      <c r="C35" s="51"/>
      <c r="D35" s="51"/>
      <c r="E35" s="51"/>
      <c r="F35" s="51"/>
      <c r="G35" s="51"/>
      <c r="H35" s="51"/>
      <c r="I35" s="58"/>
    </row>
    <row r="36" spans="1:9">
      <c r="A36" s="4"/>
      <c r="B36" s="2"/>
      <c r="C36" s="2"/>
      <c r="D36" s="2"/>
      <c r="E36" s="2"/>
      <c r="F36" s="2"/>
      <c r="G36" s="2"/>
      <c r="H36" s="2"/>
      <c r="I36" s="3"/>
    </row>
    <row r="37" spans="1:9">
      <c r="A37" s="4"/>
      <c r="B37" s="2"/>
      <c r="C37" s="2"/>
      <c r="D37" s="2"/>
      <c r="E37" s="2"/>
      <c r="F37" s="2"/>
      <c r="G37" s="52" t="s">
        <v>78</v>
      </c>
      <c r="H37" s="50"/>
      <c r="I37" s="53"/>
    </row>
    <row r="38" spans="1:9">
      <c r="A38" s="4"/>
      <c r="B38" s="2"/>
      <c r="C38" s="2"/>
      <c r="D38" s="2"/>
      <c r="E38" s="2"/>
      <c r="F38" s="2"/>
      <c r="G38" s="2"/>
      <c r="H38" s="2"/>
      <c r="I38" s="3"/>
    </row>
    <row r="39" spans="1:9">
      <c r="A39" s="4"/>
      <c r="B39" s="2"/>
      <c r="C39" s="2"/>
      <c r="D39" s="2"/>
      <c r="E39" s="2"/>
      <c r="F39" s="2"/>
      <c r="G39" s="2"/>
      <c r="H39" s="2"/>
      <c r="I39" s="3"/>
    </row>
    <row r="40" spans="1:9">
      <c r="A40" s="4"/>
      <c r="B40" s="2"/>
      <c r="C40" s="2"/>
      <c r="D40" s="29" t="s">
        <v>36</v>
      </c>
      <c r="E40" s="2"/>
      <c r="F40" s="2"/>
      <c r="G40" s="2"/>
      <c r="H40" s="2"/>
      <c r="I40" s="3"/>
    </row>
    <row r="41" spans="1:9">
      <c r="A41" s="4"/>
      <c r="B41" s="2"/>
      <c r="C41" s="2"/>
      <c r="D41" s="29" t="s">
        <v>37</v>
      </c>
      <c r="E41" s="2"/>
      <c r="F41" s="2"/>
      <c r="G41" s="2"/>
      <c r="H41" s="2"/>
      <c r="I41" s="3"/>
    </row>
    <row r="42" spans="1:9" ht="15" thickBot="1">
      <c r="A42" s="35"/>
      <c r="B42" s="36"/>
      <c r="C42" s="36"/>
      <c r="D42" s="37" t="s">
        <v>38</v>
      </c>
      <c r="E42" s="36"/>
      <c r="F42" s="36"/>
      <c r="G42" s="36"/>
      <c r="H42" s="36"/>
      <c r="I42" s="38"/>
    </row>
    <row r="43" spans="1:9">
      <c r="A43" s="2"/>
      <c r="B43" s="2"/>
      <c r="C43" s="2"/>
      <c r="D43" s="2"/>
      <c r="E43" s="2"/>
    </row>
    <row r="44" spans="1:9">
      <c r="A44" s="2"/>
      <c r="B44" s="2"/>
      <c r="C44" s="2"/>
      <c r="D44" s="2"/>
      <c r="E44" s="2"/>
    </row>
    <row r="45" spans="1:9">
      <c r="A45" s="2"/>
      <c r="B45" s="2"/>
      <c r="C45" s="2"/>
      <c r="D45" s="2"/>
      <c r="E45" s="2"/>
    </row>
    <row r="46" spans="1:9">
      <c r="A46" s="2"/>
      <c r="B46" s="2"/>
      <c r="C46" s="2"/>
      <c r="D46" s="2"/>
      <c r="E46" s="2"/>
    </row>
  </sheetData>
  <mergeCells count="7">
    <mergeCell ref="A3:D3"/>
    <mergeCell ref="D31:G31"/>
    <mergeCell ref="G37:I37"/>
    <mergeCell ref="A1:I1"/>
    <mergeCell ref="A2:I2"/>
    <mergeCell ref="A32:I32"/>
    <mergeCell ref="A35:I35"/>
  </mergeCells>
  <printOptions horizontalCentered="1" verticalCentered="1" gridLines="1"/>
  <pageMargins left="0.51181102362204722" right="0.51181102362204722" top="1.3779527559055118" bottom="0.78740157480314965" header="0.11811023622047245" footer="0.31496062992125984"/>
  <pageSetup paperSize="9" scale="75" fitToWidth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2019-08-21T19:46:20Z</cp:lastPrinted>
  <dcterms:created xsi:type="dcterms:W3CDTF">2017-07-18T15:59:18Z</dcterms:created>
  <dcterms:modified xsi:type="dcterms:W3CDTF">2019-08-21T20:01:01Z</dcterms:modified>
</cp:coreProperties>
</file>