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Arquivo - Luis Fernando\0_Casas_Rachadas_Reformas\2017.11.06_Reforma - Rua Pedro Cavalo , 678 - Aurenite Alves\Atualização_26.07.2018\"/>
    </mc:Choice>
  </mc:AlternateContent>
  <bookViews>
    <workbookView xWindow="0" yWindow="0" windowWidth="20490" windowHeight="7530"/>
  </bookViews>
  <sheets>
    <sheet name="Planilha1" sheetId="1" r:id="rId1"/>
  </sheets>
  <definedNames>
    <definedName name="_xlnm.Print_Area" localSheetId="0">Planilha1!$C$5:$I$42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6" i="1"/>
  <c r="E24" i="1"/>
  <c r="E22" i="1"/>
  <c r="E18" i="1"/>
  <c r="E20" i="1" l="1"/>
  <c r="I28" i="1" l="1"/>
  <c r="I24" i="1"/>
  <c r="I22" i="1"/>
  <c r="I20" i="1"/>
  <c r="F21" i="1" s="1"/>
  <c r="I26" i="1"/>
  <c r="G23" i="1" l="1"/>
  <c r="F23" i="1"/>
  <c r="H29" i="1"/>
  <c r="H27" i="1"/>
  <c r="G27" i="1"/>
  <c r="H25" i="1"/>
  <c r="G25" i="1"/>
  <c r="I18" i="1"/>
  <c r="I33" i="1" s="1"/>
  <c r="H30" i="1" s="1"/>
  <c r="H32" i="1" l="1"/>
  <c r="F19" i="1"/>
  <c r="F32" i="1" s="1"/>
  <c r="G19" i="1"/>
  <c r="G32" i="1" s="1"/>
  <c r="G30" i="1" l="1"/>
  <c r="F30" i="1"/>
  <c r="F31" i="1" l="1"/>
  <c r="F33" i="1"/>
  <c r="G31" i="1" l="1"/>
  <c r="H31" i="1" s="1"/>
  <c r="G33" i="1"/>
  <c r="H33" i="1" s="1"/>
</calcChain>
</file>

<file path=xl/sharedStrings.xml><?xml version="1.0" encoding="utf-8"?>
<sst xmlns="http://schemas.openxmlformats.org/spreadsheetml/2006/main" count="35" uniqueCount="35">
  <si>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</si>
  <si>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</si>
  <si>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</si>
  <si>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</si>
  <si>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</si>
  <si>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</si>
  <si>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</si>
  <si>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</si>
  <si>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</si>
  <si>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3.0</t>
  </si>
  <si>
    <t>4.0</t>
  </si>
  <si>
    <t>5.0</t>
  </si>
  <si>
    <t>DEMOLIÇÕES E RETIRADAS</t>
  </si>
  <si>
    <t>ALVENARIA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</si>
  <si>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</si>
  <si>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</si>
  <si>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</si>
  <si>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</si>
  <si>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</si>
  <si>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</si>
  <si>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t>Diretor do Depto. Obras e Projetos</t>
  </si>
  <si>
    <t xml:space="preserve">             Secretário Adjunto de Obras</t>
  </si>
  <si>
    <t xml:space="preserve">   Secretário de Obras      </t>
  </si>
  <si>
    <t>6.0</t>
  </si>
  <si>
    <r>
      <t>Obra: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 Reparo de residência danificada por rompimento de rede de água.</t>
    </r>
  </si>
  <si>
    <r>
      <t>Cidade: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Birigui.</t>
    </r>
  </si>
  <si>
    <t>2.0</t>
  </si>
  <si>
    <t>FUNDAÇÃO</t>
  </si>
  <si>
    <t>PISOS, REVESTIMENTOS E CALÇADA</t>
  </si>
  <si>
    <r>
      <t xml:space="preserve">Local : </t>
    </r>
    <r>
      <rPr>
        <i/>
        <sz val="14"/>
        <color theme="1"/>
        <rFont val="Arial"/>
        <family val="2"/>
      </rPr>
      <t>Rua Pedro Cavalo, 678 - Bairro Portal da Pérola II</t>
    </r>
  </si>
  <si>
    <r>
      <t>Proprietário :</t>
    </r>
    <r>
      <rPr>
        <i/>
        <sz val="14"/>
        <color theme="1"/>
        <rFont val="Arial"/>
        <family val="2"/>
      </rPr>
      <t xml:space="preserve"> Aurenite Alves Rocha</t>
    </r>
  </si>
  <si>
    <t xml:space="preserve">         Birigui, 30 de Julho de 2018.</t>
  </si>
  <si>
    <t xml:space="preserve">                         MAURICIO PEREIRA </t>
  </si>
  <si>
    <t xml:space="preserve">                       ALEXANDRE J SABINO LASILA</t>
  </si>
  <si>
    <t xml:space="preserve">        SAULO GIAMPIETRO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</si>
</sst>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&quot;R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i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164" fontId="4" fillId="2" borderId="34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32" xfId="1" applyFont="1" applyFill="1" applyBorder="1" applyAlignment="1">
      <alignment horizontal="center" vertical="center"/>
    </xf>
    <xf numFmtId="9" fontId="7" fillId="3" borderId="23" xfId="1" applyFont="1" applyFill="1" applyBorder="1" applyAlignment="1">
      <alignment horizontal="center" vertical="center"/>
    </xf>
    <xf numFmtId="9" fontId="7" fillId="3" borderId="32" xfId="1" applyFont="1" applyFill="1" applyBorder="1" applyAlignment="1">
      <alignment horizontal="center" vertical="center"/>
    </xf>
    <xf numFmtId="9" fontId="7" fillId="0" borderId="41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0" fontId="0" fillId="0" borderId="0" xfId="0" applyFont="1"/>
    <xf numFmtId="164" fontId="7" fillId="0" borderId="41" xfId="1" applyNumberFormat="1" applyFont="1" applyFill="1" applyBorder="1" applyAlignment="1">
      <alignment horizontal="center" vertical="center"/>
    </xf>
    <xf numFmtId="165" fontId="2" fillId="0" borderId="0" xfId="0" applyNumberFormat="1" applyFont="1"/>
    <xf numFmtId="10" fontId="4" fillId="0" borderId="35" xfId="1" applyNumberFormat="1" applyFont="1" applyBorder="1" applyAlignment="1">
      <alignment horizontal="center" vertical="center"/>
    </xf>
    <xf numFmtId="0" fontId="8" fillId="2" borderId="38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left"/>
    </xf>
    <xf numFmtId="0" fontId="6" fillId="0" borderId="4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31" xfId="0" applyFont="1" applyFill="1" applyBorder="1" applyAlignment="1">
      <alignment horizontal="left"/>
    </xf>
    <xf numFmtId="0" fontId="5" fillId="2" borderId="3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164" fontId="4" fillId="2" borderId="25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4</xdr:row>
      <xdr:rowOff>104775</xdr:rowOff>
    </xdr:from>
    <xdr:to>
      <xdr:col>8</xdr:col>
      <xdr:colOff>723900</xdr:colOff>
      <xdr:row>9</xdr:row>
      <xdr:rowOff>104774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="" xmlns:a16="http://schemas.microsoft.com/office/drawing/2014/main" id="{96A11EDD-490C-4661-83DB-D06DAFF2E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49" y="866775"/>
          <a:ext cx="12182476" cy="952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43"/>
  <sheetViews>
    <sheetView tabSelected="1" view="pageBreakPreview" topLeftCell="C19" zoomScale="70" zoomScaleNormal="100" zoomScaleSheetLayoutView="70" workbookViewId="0">
      <selection activeCell="H40" sqref="H40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1" width="9.140625" style="1"/>
    <col min="12" max="12" width="12.5703125" style="1" bestFit="1" customWidth="1"/>
    <col min="13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53" t="s">
        <v>0</v>
      </c>
      <c r="D11" s="54"/>
      <c r="E11" s="54"/>
      <c r="F11" s="54"/>
      <c r="G11" s="54"/>
      <c r="H11" s="54"/>
      <c r="I11" s="55"/>
      <c r="J11" s="11"/>
      <c r="K11" s="11"/>
      <c r="L11" s="11"/>
      <c r="M11" s="11"/>
    </row>
    <row r="12" spans="3:13" ht="18.75" x14ac:dyDescent="0.25">
      <c r="C12" s="56" t="s">
        <v>24</v>
      </c>
      <c r="D12" s="57"/>
      <c r="E12" s="57"/>
      <c r="F12" s="57"/>
      <c r="G12" s="57"/>
      <c r="H12" s="57"/>
      <c r="I12" s="58"/>
      <c r="J12" s="11"/>
      <c r="K12" s="11"/>
      <c r="L12" s="11"/>
      <c r="M12" s="11"/>
    </row>
    <row r="13" spans="3:13" ht="18.75" x14ac:dyDescent="0.25">
      <c r="C13" s="56" t="s">
        <v>29</v>
      </c>
      <c r="D13" s="57"/>
      <c r="E13" s="57"/>
      <c r="F13" s="57"/>
      <c r="G13" s="57"/>
      <c r="H13" s="57"/>
      <c r="I13" s="58"/>
      <c r="J13" s="11"/>
      <c r="K13" s="11"/>
      <c r="L13" s="11"/>
      <c r="M13" s="11"/>
    </row>
    <row r="14" spans="3:13" ht="18.75" x14ac:dyDescent="0.25">
      <c r="C14" s="56" t="s">
        <v>30</v>
      </c>
      <c r="D14" s="57"/>
      <c r="E14" s="57"/>
      <c r="F14" s="57"/>
      <c r="G14" s="57"/>
      <c r="H14" s="57"/>
      <c r="I14" s="58"/>
      <c r="J14" s="11"/>
      <c r="K14" s="11"/>
      <c r="L14" s="11"/>
      <c r="M14" s="11"/>
    </row>
    <row r="15" spans="3:13" ht="19.5" thickBot="1" x14ac:dyDescent="0.3">
      <c r="C15" s="59" t="s">
        <v>25</v>
      </c>
      <c r="D15" s="60"/>
      <c r="E15" s="60"/>
      <c r="F15" s="60"/>
      <c r="G15" s="60"/>
      <c r="H15" s="60"/>
      <c r="I15" s="61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15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15" ht="15.75" thickTop="1" x14ac:dyDescent="0.25">
      <c r="C18" s="67" t="s">
        <v>8</v>
      </c>
      <c r="D18" s="62" t="s">
        <v>12</v>
      </c>
      <c r="E18" s="68">
        <f>ROUND(898.53*1.23,2)</f>
        <v>1105.19</v>
      </c>
      <c r="F18" s="33">
        <v>0.5</v>
      </c>
      <c r="G18" s="33">
        <v>0.5</v>
      </c>
      <c r="H18" s="33"/>
      <c r="I18" s="68">
        <f>E18</f>
        <v>1105.19</v>
      </c>
    </row>
    <row r="19" spans="3:15" ht="15.75" thickBot="1" x14ac:dyDescent="0.3">
      <c r="C19" s="66"/>
      <c r="D19" s="63"/>
      <c r="E19" s="52"/>
      <c r="F19" s="18">
        <f>ROUND(F18*$I$18,2)</f>
        <v>552.6</v>
      </c>
      <c r="G19" s="18">
        <f>ROUND(G18*$I$18,2)</f>
        <v>552.6</v>
      </c>
      <c r="H19" s="18"/>
      <c r="I19" s="52"/>
    </row>
    <row r="20" spans="3:15" x14ac:dyDescent="0.25">
      <c r="C20" s="65" t="s">
        <v>26</v>
      </c>
      <c r="D20" s="64" t="s">
        <v>27</v>
      </c>
      <c r="E20" s="51">
        <f>ROUND(4290*1.23,2)</f>
        <v>5276.7</v>
      </c>
      <c r="F20" s="34">
        <v>1</v>
      </c>
      <c r="G20" s="34"/>
      <c r="H20" s="34"/>
      <c r="I20" s="51">
        <f>E20</f>
        <v>5276.7</v>
      </c>
    </row>
    <row r="21" spans="3:15" ht="15.75" thickBot="1" x14ac:dyDescent="0.3">
      <c r="C21" s="66"/>
      <c r="D21" s="63"/>
      <c r="E21" s="52"/>
      <c r="F21" s="18">
        <f>ROUND(F20*I20,2)</f>
        <v>5276.7</v>
      </c>
      <c r="G21" s="18"/>
      <c r="H21" s="18"/>
      <c r="I21" s="52"/>
      <c r="L21" s="44"/>
      <c r="O21" s="42"/>
    </row>
    <row r="22" spans="3:15" x14ac:dyDescent="0.25">
      <c r="C22" s="65" t="s">
        <v>9</v>
      </c>
      <c r="D22" s="64" t="s">
        <v>13</v>
      </c>
      <c r="E22" s="51">
        <f>ROUND(1362.06*1.23,2)</f>
        <v>1675.33</v>
      </c>
      <c r="F22" s="34">
        <v>0.8</v>
      </c>
      <c r="G22" s="34">
        <v>0.2</v>
      </c>
      <c r="H22" s="34"/>
      <c r="I22" s="51">
        <f>E22</f>
        <v>1675.33</v>
      </c>
    </row>
    <row r="23" spans="3:15" ht="15.75" thickBot="1" x14ac:dyDescent="0.3">
      <c r="C23" s="66"/>
      <c r="D23" s="63"/>
      <c r="E23" s="52"/>
      <c r="F23" s="18">
        <f>ROUND(F22*I22,2)</f>
        <v>1340.26</v>
      </c>
      <c r="G23" s="18">
        <f>ROUND(G22*I22,2)</f>
        <v>335.07</v>
      </c>
      <c r="H23" s="18"/>
      <c r="I23" s="52"/>
    </row>
    <row r="24" spans="3:15" ht="15" customHeight="1" x14ac:dyDescent="0.25">
      <c r="C24" s="65" t="s">
        <v>10</v>
      </c>
      <c r="D24" s="64" t="s">
        <v>28</v>
      </c>
      <c r="E24" s="51">
        <f>ROUND(4232.13*1.23,2)</f>
        <v>5205.5200000000004</v>
      </c>
      <c r="F24" s="32"/>
      <c r="G24" s="34">
        <v>0.6</v>
      </c>
      <c r="H24" s="34">
        <v>0.4</v>
      </c>
      <c r="I24" s="51">
        <f>E24</f>
        <v>5205.5200000000004</v>
      </c>
      <c r="L24" s="44"/>
    </row>
    <row r="25" spans="3:15" ht="15.75" customHeight="1" thickBot="1" x14ac:dyDescent="0.3">
      <c r="C25" s="66"/>
      <c r="D25" s="63"/>
      <c r="E25" s="52"/>
      <c r="F25" s="18"/>
      <c r="G25" s="18">
        <f>ROUND(G24*I24,2)</f>
        <v>3123.31</v>
      </c>
      <c r="H25" s="18">
        <f>ROUND(H24*I24,2)</f>
        <v>2082.21</v>
      </c>
      <c r="I25" s="52"/>
    </row>
    <row r="26" spans="3:15" ht="15" customHeight="1" x14ac:dyDescent="0.25">
      <c r="C26" s="65" t="s">
        <v>11</v>
      </c>
      <c r="D26" s="64" t="s">
        <v>14</v>
      </c>
      <c r="E26" s="51">
        <f>ROUND(3431.15*1.23,2)</f>
        <v>4220.3100000000004</v>
      </c>
      <c r="F26" s="32"/>
      <c r="G26" s="34">
        <v>0.3</v>
      </c>
      <c r="H26" s="34">
        <v>0.7</v>
      </c>
      <c r="I26" s="51">
        <f>E26</f>
        <v>4220.3100000000004</v>
      </c>
    </row>
    <row r="27" spans="3:15" ht="15.75" customHeight="1" thickBot="1" x14ac:dyDescent="0.3">
      <c r="C27" s="66"/>
      <c r="D27" s="63"/>
      <c r="E27" s="52"/>
      <c r="F27" s="18"/>
      <c r="G27" s="18">
        <f>ROUND(G26*I26,2)</f>
        <v>1266.0899999999999</v>
      </c>
      <c r="H27" s="18">
        <f>ROUND(H26*I26,2)</f>
        <v>2954.22</v>
      </c>
      <c r="I27" s="52"/>
    </row>
    <row r="28" spans="3:15" ht="15" customHeight="1" x14ac:dyDescent="0.25">
      <c r="C28" s="65" t="s">
        <v>23</v>
      </c>
      <c r="D28" s="64" t="s">
        <v>15</v>
      </c>
      <c r="E28" s="51">
        <f>ROUND(567.26*1.23,2)</f>
        <v>697.73</v>
      </c>
      <c r="F28" s="32"/>
      <c r="G28" s="34"/>
      <c r="H28" s="34">
        <v>1</v>
      </c>
      <c r="I28" s="51">
        <f>E28</f>
        <v>697.73</v>
      </c>
    </row>
    <row r="29" spans="3:15" ht="15.75" customHeight="1" thickBot="1" x14ac:dyDescent="0.3">
      <c r="C29" s="66"/>
      <c r="D29" s="63"/>
      <c r="E29" s="52"/>
      <c r="F29" s="18"/>
      <c r="G29" s="18"/>
      <c r="H29" s="18">
        <f>ROUND(H28*I28,2)</f>
        <v>697.73</v>
      </c>
      <c r="I29" s="52"/>
    </row>
    <row r="30" spans="3:15" ht="16.5" customHeight="1" thickBot="1" x14ac:dyDescent="0.3">
      <c r="C30" s="48" t="s">
        <v>16</v>
      </c>
      <c r="D30" s="49"/>
      <c r="E30" s="50"/>
      <c r="F30" s="45">
        <f>ROUND(((F19+F21+F23+F25+F27+F29)/$I$33),4)</f>
        <v>0.39429999999999998</v>
      </c>
      <c r="G30" s="45">
        <f>ROUND(((G19+G21+G23+G25+G27+G29)/$I$33),4)</f>
        <v>0.2903</v>
      </c>
      <c r="H30" s="45">
        <f>ROUND(((H19+H21+H23+H2+H27+H29+H25)/$I$33),4)</f>
        <v>0.31540000000000001</v>
      </c>
      <c r="I30" s="31"/>
    </row>
    <row r="31" spans="3:15" ht="15.75" customHeight="1" thickBot="1" x14ac:dyDescent="0.3">
      <c r="C31" s="48" t="s">
        <v>17</v>
      </c>
      <c r="D31" s="49"/>
      <c r="E31" s="50"/>
      <c r="F31" s="45">
        <f>F30</f>
        <v>0.39429999999999998</v>
      </c>
      <c r="G31" s="45">
        <f>G30+F31</f>
        <v>0.68459999999999999</v>
      </c>
      <c r="H31" s="45">
        <f>H30+G31</f>
        <v>1</v>
      </c>
      <c r="I31" s="35">
        <v>1</v>
      </c>
    </row>
    <row r="32" spans="3:15" ht="15.75" customHeight="1" thickBot="1" x14ac:dyDescent="0.3">
      <c r="C32" s="48" t="s">
        <v>18</v>
      </c>
      <c r="D32" s="49"/>
      <c r="E32" s="50"/>
      <c r="F32" s="19">
        <f>F19+F21+F23+F25+F27+F29</f>
        <v>7169.56</v>
      </c>
      <c r="G32" s="19">
        <f>G19+G21+G23+G25+G27+G29</f>
        <v>5277.07</v>
      </c>
      <c r="H32" s="19">
        <f>H19+H21+H23+H25+H27+H29</f>
        <v>5734.16</v>
      </c>
      <c r="I32" s="20"/>
    </row>
    <row r="33" spans="3:9" ht="15.75" customHeight="1" thickBot="1" x14ac:dyDescent="0.3">
      <c r="C33" s="48" t="s">
        <v>19</v>
      </c>
      <c r="D33" s="49"/>
      <c r="E33" s="50"/>
      <c r="F33" s="19">
        <f>F32</f>
        <v>7169.56</v>
      </c>
      <c r="G33" s="19">
        <f>G32+F33</f>
        <v>12446.630000000001</v>
      </c>
      <c r="H33" s="19">
        <f>H32+G33</f>
        <v>18180.79</v>
      </c>
      <c r="I33" s="43">
        <f>ROUND(SUM(I18:I29),2)+0.01</f>
        <v>18180.789999999997</v>
      </c>
    </row>
    <row r="34" spans="3:9" ht="20.25" x14ac:dyDescent="0.3">
      <c r="C34" s="46" t="s">
        <v>31</v>
      </c>
      <c r="D34" s="47"/>
      <c r="E34" s="21"/>
      <c r="F34" s="22"/>
      <c r="G34" s="22"/>
      <c r="H34" s="22"/>
      <c r="I34" s="23"/>
    </row>
    <row r="35" spans="3:9" ht="15.75" customHeight="1" x14ac:dyDescent="0.25">
      <c r="C35" s="24"/>
      <c r="D35" s="25"/>
      <c r="E35" s="25"/>
      <c r="F35" s="26"/>
      <c r="G35" s="26"/>
      <c r="H35" s="26"/>
      <c r="I35" s="27"/>
    </row>
    <row r="36" spans="3:9" ht="15.75" customHeight="1" x14ac:dyDescent="0.25">
      <c r="C36" s="24"/>
      <c r="D36" s="25"/>
      <c r="E36" s="25"/>
      <c r="F36" s="26"/>
      <c r="G36" s="26"/>
      <c r="H36" s="26"/>
      <c r="I36" s="27"/>
    </row>
    <row r="37" spans="3:9" ht="15.75" customHeight="1" x14ac:dyDescent="0.25">
      <c r="C37" s="24"/>
      <c r="D37" s="25"/>
      <c r="E37" s="25"/>
      <c r="F37" s="26"/>
      <c r="G37" s="26"/>
      <c r="H37" s="26"/>
      <c r="I37" s="27"/>
    </row>
    <row r="38" spans="3:9" x14ac:dyDescent="0.25">
      <c r="C38" s="5"/>
      <c r="D38" s="6"/>
      <c r="E38" s="6"/>
      <c r="F38" s="6"/>
      <c r="G38" s="6"/>
      <c r="H38" s="6"/>
      <c r="I38" s="7"/>
    </row>
    <row r="39" spans="3:9" ht="15.75" x14ac:dyDescent="0.25">
      <c r="C39" s="39"/>
      <c r="D39" s="41" t="s">
        <v>32</v>
      </c>
      <c r="E39" s="41" t="s">
        <v>33</v>
      </c>
      <c r="F39" s="6"/>
      <c r="G39" s="41"/>
      <c r="H39" s="41" t="s">
        <v>34</v>
      </c>
      <c r="I39" s="7"/>
    </row>
    <row r="40" spans="3:9" ht="15.75" x14ac:dyDescent="0.25">
      <c r="C40" s="40"/>
      <c r="D40" s="37" t="s">
        <v>20</v>
      </c>
      <c r="E40" s="37" t="s">
        <v>21</v>
      </c>
      <c r="F40" s="37"/>
      <c r="G40" s="37"/>
      <c r="H40" s="37" t="s">
        <v>22</v>
      </c>
      <c r="I40" s="38"/>
    </row>
    <row r="41" spans="3:9" ht="15.75" x14ac:dyDescent="0.25">
      <c r="C41" s="36"/>
      <c r="D41" s="37"/>
      <c r="E41" s="37"/>
      <c r="F41" s="37"/>
      <c r="G41" s="37"/>
      <c r="H41" s="37"/>
      <c r="I41" s="38"/>
    </row>
    <row r="42" spans="3:9" ht="15.75" thickBot="1" x14ac:dyDescent="0.3">
      <c r="C42" s="29"/>
      <c r="D42" s="28"/>
      <c r="E42" s="28"/>
      <c r="F42" s="28"/>
      <c r="G42" s="28"/>
      <c r="H42" s="28"/>
      <c r="I42" s="30"/>
    </row>
    <row r="43" spans="3:9" ht="15.75" thickTop="1" x14ac:dyDescent="0.25"/>
  </sheetData>
  <mergeCells count="34">
    <mergeCell ref="E18:E19"/>
    <mergeCell ref="E28:E29"/>
    <mergeCell ref="I28:I29"/>
    <mergeCell ref="I18:I19"/>
    <mergeCell ref="I20:I21"/>
    <mergeCell ref="E22:E23"/>
    <mergeCell ref="E26:E27"/>
    <mergeCell ref="E20:E21"/>
    <mergeCell ref="D26:D27"/>
    <mergeCell ref="C28:C29"/>
    <mergeCell ref="D28:D29"/>
    <mergeCell ref="C18:C19"/>
    <mergeCell ref="C20:C21"/>
    <mergeCell ref="I22:I23"/>
    <mergeCell ref="I24:I25"/>
    <mergeCell ref="E24:E25"/>
    <mergeCell ref="I26:I27"/>
    <mergeCell ref="C11:I11"/>
    <mergeCell ref="C12:I12"/>
    <mergeCell ref="C13:I13"/>
    <mergeCell ref="C14:I14"/>
    <mergeCell ref="C15:I15"/>
    <mergeCell ref="D18:D19"/>
    <mergeCell ref="D20:D21"/>
    <mergeCell ref="D22:D23"/>
    <mergeCell ref="D24:D25"/>
    <mergeCell ref="C22:C23"/>
    <mergeCell ref="C24:C25"/>
    <mergeCell ref="C26:C27"/>
    <mergeCell ref="C34:D34"/>
    <mergeCell ref="C30:E30"/>
    <mergeCell ref="C31:E31"/>
    <mergeCell ref="C32:E32"/>
    <mergeCell ref="C33:E33"/>
  </mergeCells>
  <printOptions horizontalCentered="1"/>
  <pageMargins left="0" right="0" top="0.78740157480314965" bottom="0.19685039370078741" header="0.19685039370078741" footer="0.19685039370078741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2018-04-06T12:02:57Z</cp:lastPrinted>
  <dcterms:created xsi:type="dcterms:W3CDTF">2017-10-19T12:46:35Z</dcterms:created>
  <dcterms:modified xsi:type="dcterms:W3CDTF">2018-07-30T12:17:37Z</dcterms:modified>
</cp:coreProperties>
</file>