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engci\Desktop\Prefeitura 2\03-2018\EM PROFº SEBASTIÃO CALÇADA\"/>
    </mc:Choice>
  </mc:AlternateContent>
  <xr:revisionPtr revIDLastSave="0" documentId="13_ncr:1_{B1E251D6-6528-493B-8E93-89FCB80F48D1}" xr6:coauthVersionLast="31" xr6:coauthVersionMax="31" xr10:uidLastSave="{00000000-0000-0000-0000-000000000000}"/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Plan1!$A$2:$P$32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" i="1" l="1"/>
  <c r="K13" i="1"/>
  <c r="K14" i="1"/>
  <c r="I13" i="1"/>
  <c r="I14" i="1"/>
  <c r="G13" i="1"/>
  <c r="E13" i="1"/>
  <c r="M13" i="1"/>
  <c r="O13" i="1"/>
  <c r="Q13" i="1" l="1"/>
  <c r="C19" i="1"/>
  <c r="D13" i="1" s="1"/>
  <c r="R10" i="1" l="1"/>
  <c r="R11" i="1"/>
  <c r="R12" i="1"/>
  <c r="R14" i="1"/>
  <c r="R15" i="1"/>
  <c r="R16" i="1"/>
  <c r="R17" i="1"/>
  <c r="R18" i="1"/>
  <c r="R9" i="1"/>
  <c r="K10" i="1" l="1"/>
  <c r="O10" i="1" l="1"/>
  <c r="O11" i="1"/>
  <c r="O12" i="1"/>
  <c r="O14" i="1"/>
  <c r="O15" i="1"/>
  <c r="O16" i="1"/>
  <c r="O17" i="1"/>
  <c r="O18" i="1"/>
  <c r="O9" i="1"/>
  <c r="M10" i="1"/>
  <c r="M11" i="1"/>
  <c r="M12" i="1"/>
  <c r="M14" i="1"/>
  <c r="M15" i="1"/>
  <c r="M16" i="1"/>
  <c r="M17" i="1"/>
  <c r="M18" i="1"/>
  <c r="M9" i="1"/>
  <c r="K11" i="1"/>
  <c r="K12" i="1"/>
  <c r="K15" i="1"/>
  <c r="K16" i="1"/>
  <c r="K17" i="1"/>
  <c r="K18" i="1"/>
  <c r="K9" i="1"/>
  <c r="I10" i="1"/>
  <c r="I11" i="1"/>
  <c r="I12" i="1"/>
  <c r="I15" i="1"/>
  <c r="I16" i="1"/>
  <c r="I17" i="1"/>
  <c r="I18" i="1"/>
  <c r="I9" i="1"/>
  <c r="G10" i="1"/>
  <c r="G11" i="1"/>
  <c r="G12" i="1"/>
  <c r="G14" i="1"/>
  <c r="G15" i="1"/>
  <c r="G16" i="1"/>
  <c r="G17" i="1"/>
  <c r="G18" i="1"/>
  <c r="G9" i="1"/>
  <c r="E10" i="1"/>
  <c r="E11" i="1"/>
  <c r="E12" i="1"/>
  <c r="E14" i="1"/>
  <c r="E15" i="1"/>
  <c r="E16" i="1"/>
  <c r="E17" i="1"/>
  <c r="E18" i="1"/>
  <c r="E9" i="1"/>
  <c r="Q15" i="1" l="1"/>
  <c r="Q11" i="1"/>
  <c r="Q18" i="1"/>
  <c r="Q14" i="1"/>
  <c r="Q10" i="1"/>
  <c r="Q17" i="1"/>
  <c r="Q16" i="1"/>
  <c r="Q12" i="1"/>
  <c r="Q9" i="1"/>
  <c r="D10" i="1"/>
  <c r="D17" i="1"/>
  <c r="L19" i="1"/>
  <c r="D19" i="1"/>
  <c r="D18" i="1"/>
  <c r="D15" i="1"/>
  <c r="D11" i="1"/>
  <c r="D9" i="1"/>
  <c r="D12" i="1"/>
  <c r="D16" i="1"/>
  <c r="P19" i="1"/>
  <c r="D14" i="1"/>
  <c r="J19" i="1"/>
  <c r="N19" i="1"/>
  <c r="H19" i="1"/>
  <c r="F19" i="1"/>
  <c r="I19" i="1"/>
  <c r="M19" i="1"/>
  <c r="O19" i="1"/>
  <c r="E19" i="1"/>
  <c r="K19" i="1"/>
  <c r="G19" i="1"/>
  <c r="Q19" i="1" l="1"/>
  <c r="R19" i="1"/>
</calcChain>
</file>

<file path=xl/sharedStrings.xml><?xml version="1.0" encoding="utf-8"?>
<sst xmlns="http://schemas.openxmlformats.org/spreadsheetml/2006/main" count="51" uniqueCount="40">
  <si>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</si>
  <si>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</si>
  <si>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</si>
  <si>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</si>
  <si>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</si>
  <si>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</si>
  <si>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</si>
  <si>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</si>
  <si>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</si>
  <si>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</si>
  <si>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</si>
  <si>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8.0</t>
  </si>
  <si>
    <t>9.0</t>
  </si>
  <si>
    <t>10.0</t>
  </si>
  <si>
    <t>ELEMENTOS DE MADEIRA/ COMP. ESPECIAIS</t>
  </si>
  <si>
    <t>ALVENARIA E OUTROS ELEM. DIVISORIOS</t>
  </si>
  <si>
    <t>PISOS INTERNOS/ RODAPES/ PEITORIS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</si>
  <si>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</si>
  <si>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</si>
  <si>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</si>
  <si>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</si>
  <si>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</si>
  <si>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</si>
  <si>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</si>
  <si>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</si>
  <si>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</si>
  <si>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</si>
  <si>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</si>
  <si>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VALOR ACUMULADO</t>
  </si>
  <si>
    <t>PERCENTUAL</t>
  </si>
  <si>
    <t>R$</t>
  </si>
  <si>
    <t>(%)</t>
  </si>
  <si>
    <t>FUNDAÇÃO</t>
  </si>
  <si>
    <t xml:space="preserve">INSTALAÇÕES HIDROSSANITARIAS </t>
  </si>
  <si>
    <t>REVESTIMENTOS: TETO E PAREDES</t>
  </si>
  <si>
    <t>PROPONENTE: ESCOLA MUNICIPAL PROFº SEBASTIÃO VASQUES CALÇADA</t>
  </si>
  <si>
    <t>LOCAL: RUA LEONORA FIOROTTO, Nº850 - RECANTO VERDE - BIRIGUI - SP</t>
  </si>
  <si>
    <t>COBERTURA</t>
  </si>
  <si>
    <t>5.0</t>
  </si>
  <si>
    <t>Birigui, 02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</si>
</sst>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8" xfId="0" applyNumberFormat="1" applyFont="1" applyFill="1" applyBorder="1"/>
    <xf numFmtId="2" fontId="6" fillId="3" borderId="9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2" fontId="6" fillId="3" borderId="19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7" xfId="0" applyNumberFormat="1" applyFont="1" applyFill="1" applyBorder="1" applyAlignment="1">
      <alignment horizontal="center"/>
    </xf>
    <xf numFmtId="164" fontId="6" fillId="3" borderId="10" xfId="0" applyNumberFormat="1" applyFont="1" applyFill="1" applyBorder="1"/>
    <xf numFmtId="164" fontId="6" fillId="3" borderId="10" xfId="0" applyNumberFormat="1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Border="1"/>
    <xf numFmtId="164" fontId="6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5" fillId="4" borderId="16" xfId="0" applyFont="1" applyFill="1" applyBorder="1"/>
    <xf numFmtId="0" fontId="5" fillId="4" borderId="16" xfId="0" applyFont="1" applyFill="1" applyBorder="1" applyAlignment="1">
      <alignment horizontal="right"/>
    </xf>
    <xf numFmtId="164" fontId="5" fillId="4" borderId="16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1" xfId="0" applyNumberFormat="1" applyFont="1" applyFill="1" applyBorder="1"/>
    <xf numFmtId="10" fontId="5" fillId="4" borderId="12" xfId="1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/>
    <xf numFmtId="10" fontId="5" fillId="4" borderId="12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2" xfId="0" applyFont="1" applyFill="1" applyBorder="1" applyAlignment="1">
      <alignment horizontal="center" vertical="center"/>
    </xf>
    <xf numFmtId="164" fontId="6" fillId="3" borderId="23" xfId="0" applyNumberFormat="1" applyFont="1" applyFill="1" applyBorder="1"/>
    <xf numFmtId="164" fontId="6" fillId="3" borderId="20" xfId="0" applyNumberFormat="1" applyFont="1" applyFill="1" applyBorder="1"/>
    <xf numFmtId="164" fontId="2" fillId="3" borderId="20" xfId="0" applyNumberFormat="1" applyFont="1" applyFill="1" applyBorder="1"/>
    <xf numFmtId="164" fontId="2" fillId="0" borderId="20" xfId="0" applyNumberFormat="1" applyFont="1" applyBorder="1"/>
    <xf numFmtId="0" fontId="6" fillId="3" borderId="21" xfId="0" applyFont="1" applyFill="1" applyBorder="1"/>
    <xf numFmtId="0" fontId="2" fillId="3" borderId="21" xfId="0" applyFont="1" applyFill="1" applyBorder="1"/>
    <xf numFmtId="0" fontId="2" fillId="0" borderId="21" xfId="0" applyFont="1" applyBorder="1"/>
    <xf numFmtId="0" fontId="2" fillId="0" borderId="25" xfId="0" applyFont="1" applyBorder="1"/>
    <xf numFmtId="0" fontId="2" fillId="0" borderId="27" xfId="0" applyFont="1" applyBorder="1"/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0" fontId="5" fillId="4" borderId="30" xfId="1" applyNumberFormat="1" applyFont="1" applyFill="1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5" fontId="2" fillId="3" borderId="31" xfId="0" applyNumberFormat="1" applyFont="1" applyFill="1" applyBorder="1"/>
    <xf numFmtId="9" fontId="2" fillId="3" borderId="31" xfId="1" applyFont="1" applyFill="1" applyBorder="1"/>
    <xf numFmtId="0" fontId="2" fillId="0" borderId="0" xfId="0" applyFont="1" applyBorder="1" applyAlignment="1">
      <alignment horizontal="center"/>
    </xf>
    <xf numFmtId="0" fontId="4" fillId="0" borderId="25" xfId="0" applyFont="1" applyFill="1" applyBorder="1" applyAlignment="1"/>
    <xf numFmtId="0" fontId="4" fillId="0" borderId="34" xfId="0" applyFont="1" applyFill="1" applyBorder="1" applyAlignment="1"/>
    <xf numFmtId="0" fontId="2" fillId="0" borderId="35" xfId="0" applyFont="1" applyBorder="1"/>
    <xf numFmtId="0" fontId="4" fillId="0" borderId="36" xfId="0" applyFont="1" applyFill="1" applyBorder="1"/>
    <xf numFmtId="0" fontId="5" fillId="6" borderId="37" xfId="0" applyFont="1" applyFill="1" applyBorder="1"/>
    <xf numFmtId="0" fontId="2" fillId="6" borderId="37" xfId="0" applyFont="1" applyFill="1" applyBorder="1"/>
    <xf numFmtId="0" fontId="2" fillId="0" borderId="37" xfId="0" applyFont="1" applyBorder="1"/>
    <xf numFmtId="0" fontId="2" fillId="0" borderId="38" xfId="0" applyFont="1" applyBorder="1"/>
    <xf numFmtId="43" fontId="2" fillId="3" borderId="9" xfId="2" applyFont="1" applyFill="1" applyBorder="1" applyAlignment="1">
      <alignment horizontal="center" vertical="center"/>
    </xf>
    <xf numFmtId="43" fontId="2" fillId="0" borderId="9" xfId="2" applyFont="1" applyBorder="1" applyAlignment="1">
      <alignment horizontal="center" vertical="center"/>
    </xf>
    <xf numFmtId="43" fontId="6" fillId="3" borderId="19" xfId="2" applyFont="1" applyFill="1" applyBorder="1" applyAlignment="1">
      <alignment horizontal="center" vertical="center"/>
    </xf>
    <xf numFmtId="43" fontId="6" fillId="3" borderId="9" xfId="2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839561</xdr:colOff>
      <xdr:row>26</xdr:row>
      <xdr:rowOff>155122</xdr:rowOff>
    </xdr:from>
    <xdr:to>
      <xdr:col>11</xdr:col>
      <xdr:colOff>502104</xdr:colOff>
      <xdr:row>32</xdr:row>
      <xdr:rowOff>43544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8677275" y="4988379"/>
          <a:ext cx="4343400" cy="933451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view="pageLayout" topLeftCell="B1" zoomScale="70" zoomScaleNormal="100" zoomScalePageLayoutView="70" workbookViewId="0">
      <selection activeCell="A2" sqref="A2:R33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8" ht="30.75" customHeight="1" thickBot="1" x14ac:dyDescent="0.3">
      <c r="A2" s="68" t="s">
        <v>27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70"/>
    </row>
    <row r="3" spans="1:18" ht="14.4" thickBot="1" x14ac:dyDescent="0.3"/>
    <row r="4" spans="1:18" ht="15.6" x14ac:dyDescent="0.3">
      <c r="A4" s="54" t="s">
        <v>35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6"/>
    </row>
    <row r="5" spans="1:18" ht="16.2" thickBot="1" x14ac:dyDescent="0.35">
      <c r="A5" s="57" t="s">
        <v>36</v>
      </c>
      <c r="B5" s="58"/>
      <c r="C5" s="58"/>
      <c r="D5" s="58"/>
      <c r="E5" s="58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60"/>
      <c r="R5" s="61"/>
    </row>
    <row r="6" spans="1:18" ht="14.4" thickBot="1" x14ac:dyDescent="0.3"/>
    <row r="7" spans="1:18" ht="14.4" thickBot="1" x14ac:dyDescent="0.3">
      <c r="A7" s="2"/>
      <c r="B7" s="2"/>
      <c r="C7" s="2"/>
      <c r="D7" s="3"/>
      <c r="E7" s="66" t="s">
        <v>20</v>
      </c>
      <c r="F7" s="67"/>
      <c r="G7" s="66" t="s">
        <v>22</v>
      </c>
      <c r="H7" s="67"/>
      <c r="I7" s="66" t="s">
        <v>23</v>
      </c>
      <c r="J7" s="67"/>
      <c r="K7" s="66" t="s">
        <v>24</v>
      </c>
      <c r="L7" s="67"/>
      <c r="M7" s="66" t="s">
        <v>25</v>
      </c>
      <c r="N7" s="67"/>
      <c r="O7" s="66" t="s">
        <v>26</v>
      </c>
      <c r="P7" s="67"/>
      <c r="Q7" s="41" t="s">
        <v>28</v>
      </c>
      <c r="R7" s="42" t="s">
        <v>29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49" t="s">
        <v>30</v>
      </c>
      <c r="R8" s="50" t="s">
        <v>31</v>
      </c>
    </row>
    <row r="9" spans="1:18" s="13" customFormat="1" x14ac:dyDescent="0.25">
      <c r="A9" s="33" t="s">
        <v>5</v>
      </c>
      <c r="B9" s="38" t="s">
        <v>18</v>
      </c>
      <c r="C9" s="34">
        <v>4435.1400000000003</v>
      </c>
      <c r="D9" s="8">
        <f t="shared" ref="D9:D18" si="0">(C9/$C$19)*100</f>
        <v>1.5012330708734978</v>
      </c>
      <c r="E9" s="9">
        <f>(F9/100)*C9</f>
        <v>4435.1400000000003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64"/>
      <c r="O9" s="11">
        <f>(P9/100)*C9</f>
        <v>0</v>
      </c>
      <c r="P9" s="43"/>
      <c r="Q9" s="51">
        <f>E9+G9+I9+K9+M9+O9</f>
        <v>4435.1400000000003</v>
      </c>
      <c r="R9" s="52">
        <f>(F9+H9+J9+L9+N9+P9)/100</f>
        <v>1</v>
      </c>
    </row>
    <row r="10" spans="1:18" s="13" customFormat="1" x14ac:dyDescent="0.25">
      <c r="A10" s="33" t="s">
        <v>6</v>
      </c>
      <c r="B10" s="38" t="s">
        <v>32</v>
      </c>
      <c r="C10" s="35">
        <v>972.83</v>
      </c>
      <c r="D10" s="14">
        <f t="shared" si="0"/>
        <v>0.32928939522492301</v>
      </c>
      <c r="E10" s="15">
        <f t="shared" ref="E10:E18" si="1">(F10/100)*C10</f>
        <v>972.83</v>
      </c>
      <c r="F10" s="10">
        <v>100</v>
      </c>
      <c r="G10" s="16">
        <f t="shared" ref="G10:G18" si="2">(H10/100)*C10</f>
        <v>0</v>
      </c>
      <c r="H10" s="10"/>
      <c r="I10" s="16">
        <f t="shared" ref="I10:I18" si="3">(J10/100)*C10</f>
        <v>0</v>
      </c>
      <c r="J10" s="10"/>
      <c r="K10" s="16">
        <f t="shared" ref="K10:K18" si="4">(L10/100)*C10</f>
        <v>0</v>
      </c>
      <c r="L10" s="10"/>
      <c r="M10" s="16">
        <f t="shared" ref="M10:M18" si="5">(N10/100)*C10</f>
        <v>0</v>
      </c>
      <c r="N10" s="65"/>
      <c r="O10" s="16">
        <f t="shared" ref="O10:O18" si="6">(P10/100)*C10</f>
        <v>0</v>
      </c>
      <c r="P10" s="44"/>
      <c r="Q10" s="51">
        <f t="shared" ref="Q10:Q19" si="7">E10+G10+I10+K10+M10+O10</f>
        <v>972.83</v>
      </c>
      <c r="R10" s="52">
        <f t="shared" ref="R10:R18" si="8">(F10+H10+J10+L10+N10+P10)/100</f>
        <v>1</v>
      </c>
    </row>
    <row r="11" spans="1:18" s="13" customFormat="1" x14ac:dyDescent="0.25">
      <c r="A11" s="33" t="s">
        <v>7</v>
      </c>
      <c r="B11" s="38" t="s">
        <v>15</v>
      </c>
      <c r="C11" s="35">
        <v>13818.13</v>
      </c>
      <c r="D11" s="17">
        <f t="shared" si="0"/>
        <v>4.6772444012205261</v>
      </c>
      <c r="E11" s="15">
        <f t="shared" si="1"/>
        <v>6909.0649999999996</v>
      </c>
      <c r="F11" s="10">
        <v>50</v>
      </c>
      <c r="G11" s="16">
        <f t="shared" si="2"/>
        <v>2072.7194999999997</v>
      </c>
      <c r="H11" s="10">
        <v>15</v>
      </c>
      <c r="I11" s="16">
        <f t="shared" si="3"/>
        <v>4836.3454999999994</v>
      </c>
      <c r="J11" s="10">
        <v>35</v>
      </c>
      <c r="K11" s="16">
        <f t="shared" si="4"/>
        <v>0</v>
      </c>
      <c r="L11" s="10"/>
      <c r="M11" s="16">
        <f t="shared" si="5"/>
        <v>0</v>
      </c>
      <c r="N11" s="65"/>
      <c r="O11" s="16">
        <f t="shared" si="6"/>
        <v>0</v>
      </c>
      <c r="P11" s="44"/>
      <c r="Q11" s="51">
        <f t="shared" si="7"/>
        <v>13818.13</v>
      </c>
      <c r="R11" s="52">
        <f t="shared" si="8"/>
        <v>1</v>
      </c>
    </row>
    <row r="12" spans="1:18" s="13" customFormat="1" x14ac:dyDescent="0.25">
      <c r="A12" s="33" t="s">
        <v>8</v>
      </c>
      <c r="B12" s="39" t="s">
        <v>14</v>
      </c>
      <c r="C12" s="36">
        <v>27296.240000000002</v>
      </c>
      <c r="D12" s="17">
        <f t="shared" si="0"/>
        <v>9.2393967718042731</v>
      </c>
      <c r="E12" s="15">
        <f t="shared" si="1"/>
        <v>5459.2480000000005</v>
      </c>
      <c r="F12" s="10">
        <v>20</v>
      </c>
      <c r="G12" s="16">
        <f t="shared" si="2"/>
        <v>10918.496000000001</v>
      </c>
      <c r="H12" s="10">
        <v>40</v>
      </c>
      <c r="I12" s="16">
        <f t="shared" si="3"/>
        <v>5459.2480000000005</v>
      </c>
      <c r="J12" s="18">
        <v>20</v>
      </c>
      <c r="K12" s="16">
        <f t="shared" si="4"/>
        <v>5459.2480000000005</v>
      </c>
      <c r="L12" s="18">
        <v>20</v>
      </c>
      <c r="M12" s="16">
        <f t="shared" si="5"/>
        <v>0</v>
      </c>
      <c r="N12" s="62"/>
      <c r="O12" s="16">
        <f t="shared" si="6"/>
        <v>0</v>
      </c>
      <c r="P12" s="45"/>
      <c r="Q12" s="51">
        <f t="shared" si="7"/>
        <v>27296.240000000002</v>
      </c>
      <c r="R12" s="52">
        <f t="shared" si="8"/>
        <v>1</v>
      </c>
    </row>
    <row r="13" spans="1:18" s="13" customFormat="1" x14ac:dyDescent="0.25">
      <c r="A13" s="33" t="s">
        <v>38</v>
      </c>
      <c r="B13" s="39" t="s">
        <v>37</v>
      </c>
      <c r="C13" s="36">
        <v>392.35</v>
      </c>
      <c r="D13" s="14">
        <f t="shared" si="0"/>
        <v>0.13280500623592872</v>
      </c>
      <c r="E13" s="15">
        <f t="shared" si="1"/>
        <v>0</v>
      </c>
      <c r="F13" s="10"/>
      <c r="G13" s="16">
        <f t="shared" si="2"/>
        <v>117.705</v>
      </c>
      <c r="H13" s="10">
        <v>30</v>
      </c>
      <c r="I13" s="16">
        <f t="shared" si="3"/>
        <v>117.705</v>
      </c>
      <c r="J13" s="18">
        <v>30</v>
      </c>
      <c r="K13" s="16">
        <f t="shared" si="4"/>
        <v>78.470000000000013</v>
      </c>
      <c r="L13" s="18">
        <v>20</v>
      </c>
      <c r="M13" s="16">
        <f t="shared" si="5"/>
        <v>78.470000000000013</v>
      </c>
      <c r="N13" s="62">
        <v>20</v>
      </c>
      <c r="O13" s="16">
        <f t="shared" si="6"/>
        <v>0</v>
      </c>
      <c r="P13" s="45"/>
      <c r="Q13" s="51">
        <f t="shared" si="7"/>
        <v>392.35</v>
      </c>
      <c r="R13" s="52">
        <f t="shared" si="8"/>
        <v>1</v>
      </c>
    </row>
    <row r="14" spans="1:18" s="13" customFormat="1" x14ac:dyDescent="0.25">
      <c r="A14" s="33" t="s">
        <v>9</v>
      </c>
      <c r="B14" s="39" t="s">
        <v>33</v>
      </c>
      <c r="C14" s="36">
        <v>3985.585</v>
      </c>
      <c r="D14" s="14">
        <f t="shared" si="0"/>
        <v>1.3490649694885277</v>
      </c>
      <c r="E14" s="15">
        <f t="shared" si="1"/>
        <v>1992.7925</v>
      </c>
      <c r="F14" s="10">
        <v>50</v>
      </c>
      <c r="G14" s="16">
        <f t="shared" si="2"/>
        <v>0</v>
      </c>
      <c r="H14" s="10"/>
      <c r="I14" s="16">
        <f t="shared" si="3"/>
        <v>0</v>
      </c>
      <c r="J14" s="18"/>
      <c r="K14" s="16">
        <f t="shared" si="4"/>
        <v>0</v>
      </c>
      <c r="L14" s="18"/>
      <c r="M14" s="16">
        <f t="shared" si="5"/>
        <v>0</v>
      </c>
      <c r="N14" s="62"/>
      <c r="O14" s="16">
        <f t="shared" si="6"/>
        <v>1992.7925</v>
      </c>
      <c r="P14" s="45">
        <v>50</v>
      </c>
      <c r="Q14" s="51">
        <f t="shared" si="7"/>
        <v>3985.585</v>
      </c>
      <c r="R14" s="52">
        <f t="shared" si="8"/>
        <v>1</v>
      </c>
    </row>
    <row r="15" spans="1:18" s="13" customFormat="1" x14ac:dyDescent="0.25">
      <c r="A15" s="33" t="s">
        <v>10</v>
      </c>
      <c r="B15" s="39" t="s">
        <v>34</v>
      </c>
      <c r="C15" s="36">
        <v>17442.695</v>
      </c>
      <c r="D15" s="14">
        <f t="shared" si="0"/>
        <v>5.9041091327804311</v>
      </c>
      <c r="E15" s="15">
        <f t="shared" si="1"/>
        <v>5232.8085000000001</v>
      </c>
      <c r="F15" s="10">
        <v>30</v>
      </c>
      <c r="G15" s="16">
        <f t="shared" si="2"/>
        <v>5232.8085000000001</v>
      </c>
      <c r="H15" s="10">
        <v>30</v>
      </c>
      <c r="I15" s="16">
        <f t="shared" si="3"/>
        <v>6977.0780000000004</v>
      </c>
      <c r="J15" s="18">
        <v>40</v>
      </c>
      <c r="K15" s="16">
        <f t="shared" si="4"/>
        <v>0</v>
      </c>
      <c r="L15" s="18"/>
      <c r="M15" s="16">
        <f t="shared" si="5"/>
        <v>0</v>
      </c>
      <c r="N15" s="62"/>
      <c r="O15" s="16">
        <f t="shared" si="6"/>
        <v>0</v>
      </c>
      <c r="P15" s="45"/>
      <c r="Q15" s="51">
        <f t="shared" si="7"/>
        <v>17442.695</v>
      </c>
      <c r="R15" s="52">
        <f t="shared" si="8"/>
        <v>1</v>
      </c>
    </row>
    <row r="16" spans="1:18" s="13" customFormat="1" x14ac:dyDescent="0.25">
      <c r="A16" s="33" t="s">
        <v>11</v>
      </c>
      <c r="B16" s="39" t="s">
        <v>16</v>
      </c>
      <c r="C16" s="36">
        <v>7681.95</v>
      </c>
      <c r="D16" s="17">
        <f t="shared" si="0"/>
        <v>2.6002330002653053</v>
      </c>
      <c r="E16" s="15">
        <f t="shared" si="1"/>
        <v>1152.2925</v>
      </c>
      <c r="F16" s="10">
        <v>15</v>
      </c>
      <c r="G16" s="16">
        <f t="shared" si="2"/>
        <v>1920.4875</v>
      </c>
      <c r="H16" s="10">
        <v>25</v>
      </c>
      <c r="I16" s="16">
        <f t="shared" si="3"/>
        <v>1920.4875</v>
      </c>
      <c r="J16" s="18">
        <v>25</v>
      </c>
      <c r="K16" s="16">
        <f t="shared" si="4"/>
        <v>1920.4875</v>
      </c>
      <c r="L16" s="18">
        <v>25</v>
      </c>
      <c r="M16" s="16">
        <f t="shared" si="5"/>
        <v>768.19500000000005</v>
      </c>
      <c r="N16" s="62">
        <v>10</v>
      </c>
      <c r="O16" s="16">
        <f t="shared" si="6"/>
        <v>0</v>
      </c>
      <c r="P16" s="46"/>
      <c r="Q16" s="51">
        <f t="shared" si="7"/>
        <v>7681.95</v>
      </c>
      <c r="R16" s="52">
        <f t="shared" si="8"/>
        <v>1</v>
      </c>
    </row>
    <row r="17" spans="1:18" s="13" customFormat="1" x14ac:dyDescent="0.25">
      <c r="A17" s="33" t="s">
        <v>12</v>
      </c>
      <c r="B17" s="39" t="s">
        <v>19</v>
      </c>
      <c r="C17" s="36">
        <v>181965.98</v>
      </c>
      <c r="D17" s="17">
        <f t="shared" si="0"/>
        <v>61.592947900157711</v>
      </c>
      <c r="E17" s="15">
        <f t="shared" si="1"/>
        <v>0</v>
      </c>
      <c r="F17" s="10"/>
      <c r="G17" s="16">
        <f t="shared" si="2"/>
        <v>0</v>
      </c>
      <c r="H17" s="10"/>
      <c r="I17" s="16">
        <f t="shared" si="3"/>
        <v>0</v>
      </c>
      <c r="J17" s="18"/>
      <c r="K17" s="16">
        <f t="shared" si="4"/>
        <v>45491.495000000003</v>
      </c>
      <c r="L17" s="18">
        <v>25</v>
      </c>
      <c r="M17" s="16">
        <f t="shared" si="5"/>
        <v>45491.495000000003</v>
      </c>
      <c r="N17" s="62">
        <v>25</v>
      </c>
      <c r="O17" s="16">
        <f t="shared" si="6"/>
        <v>90982.99</v>
      </c>
      <c r="P17" s="46">
        <v>50</v>
      </c>
      <c r="Q17" s="51">
        <f t="shared" si="7"/>
        <v>181965.98</v>
      </c>
      <c r="R17" s="52">
        <f t="shared" si="8"/>
        <v>1</v>
      </c>
    </row>
    <row r="18" spans="1:18" x14ac:dyDescent="0.25">
      <c r="A18" s="33" t="s">
        <v>13</v>
      </c>
      <c r="B18" s="40" t="s">
        <v>17</v>
      </c>
      <c r="C18" s="37">
        <v>37442.239999999998</v>
      </c>
      <c r="D18" s="17">
        <f t="shared" si="0"/>
        <v>12.67367635194887</v>
      </c>
      <c r="E18" s="19">
        <f t="shared" si="1"/>
        <v>0</v>
      </c>
      <c r="F18" s="10"/>
      <c r="G18" s="20">
        <f t="shared" si="2"/>
        <v>0</v>
      </c>
      <c r="H18" s="10"/>
      <c r="I18" s="20">
        <f t="shared" si="3"/>
        <v>0</v>
      </c>
      <c r="J18" s="21"/>
      <c r="K18" s="20">
        <f t="shared" si="4"/>
        <v>0</v>
      </c>
      <c r="L18" s="21"/>
      <c r="M18" s="20">
        <f t="shared" si="5"/>
        <v>7488.4480000000003</v>
      </c>
      <c r="N18" s="63">
        <v>20</v>
      </c>
      <c r="O18" s="20">
        <f t="shared" si="6"/>
        <v>29953.792000000001</v>
      </c>
      <c r="P18" s="47">
        <v>80</v>
      </c>
      <c r="Q18" s="51">
        <f t="shared" si="7"/>
        <v>37442.240000000005</v>
      </c>
      <c r="R18" s="52">
        <f t="shared" si="8"/>
        <v>1</v>
      </c>
    </row>
    <row r="19" spans="1:18" s="31" customFormat="1" ht="14.4" thickBot="1" x14ac:dyDescent="0.3">
      <c r="A19" s="22"/>
      <c r="B19" s="23" t="s">
        <v>21</v>
      </c>
      <c r="C19" s="24">
        <f>SUM(C9:C18)</f>
        <v>295433.14</v>
      </c>
      <c r="D19" s="25">
        <f>(C19/C19)</f>
        <v>1</v>
      </c>
      <c r="E19" s="26">
        <f>SUM(E9:E18)</f>
        <v>26154.176499999998</v>
      </c>
      <c r="F19" s="27">
        <f>SUM(E9:E18)/C19</f>
        <v>8.8528241956877265E-2</v>
      </c>
      <c r="G19" s="28">
        <f>SUM(G9:G18)</f>
        <v>20262.216499999999</v>
      </c>
      <c r="H19" s="29">
        <f>SUM(G9:G18)/C19</f>
        <v>6.8584778606760224E-2</v>
      </c>
      <c r="I19" s="28">
        <f>SUM(I9:I18)</f>
        <v>19310.863999999998</v>
      </c>
      <c r="J19" s="29">
        <f>SUM(I9:I18)/C19</f>
        <v>6.5364582998373152E-2</v>
      </c>
      <c r="K19" s="26">
        <f>SUM(K9:K18)</f>
        <v>52949.700500000006</v>
      </c>
      <c r="L19" s="30">
        <f>SUM(K9:K18)/C19</f>
        <v>0.17922735580713797</v>
      </c>
      <c r="M19" s="28">
        <f>SUM(M9:M18)</f>
        <v>53826.608000000007</v>
      </c>
      <c r="N19" s="30">
        <f>SUM(M9:M18)/C19</f>
        <v>0.1821955654670292</v>
      </c>
      <c r="O19" s="28">
        <f>SUM(O9:O18)</f>
        <v>122929.5745</v>
      </c>
      <c r="P19" s="48">
        <f>SUM(O9:O18)/C19</f>
        <v>0.41609947516382217</v>
      </c>
      <c r="Q19" s="51">
        <f t="shared" si="7"/>
        <v>295433.14</v>
      </c>
      <c r="R19" s="52">
        <f>(F19+H19+J19+L19+N19+P19)</f>
        <v>1</v>
      </c>
    </row>
    <row r="22" spans="1:18" x14ac:dyDescent="0.25">
      <c r="B22" s="32" t="s">
        <v>39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48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2018-04-03T11:09:14Z</cp:lastPrinted>
  <dcterms:created xsi:type="dcterms:W3CDTF">2017-04-03T17:41:28Z</dcterms:created>
  <dcterms:modified xsi:type="dcterms:W3CDTF">2018-04-03T11:25:06Z</dcterms:modified>
</cp:coreProperties>
</file>