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icitação 02\"/>
    </mc:Choice>
  </mc:AlternateContent>
  <xr:revisionPtr revIDLastSave="0" documentId="13_ncr:1_{02BB9D0E-3124-4761-A90E-52D58CA4A43E}" xr6:coauthVersionLast="31" xr6:coauthVersionMax="31" xr10:uidLastSave="{00000000-0000-0000-0000-000000000000}"/>
  <bookViews>
    <workbookView xWindow="0" yWindow="0" windowWidth="12564" windowHeight="4380" xr2:uid="{00000000-000D-0000-FFFF-FFFF00000000}"/>
  </bookViews>
  <sheets>
    <sheet name="Plan9" sheetId="9" r:id="rId1"/>
  </sheets>
  <calcPr calcId="179017"/>
</workbook>
</file>

<file path=xl/calcChain.xml><?xml version="1.0" encoding="utf-8"?>
<calcChain xmlns="http://schemas.openxmlformats.org/spreadsheetml/2006/main">
  <c r="I27" i="9" l="1"/>
  <c r="I18" i="9"/>
  <c r="I14" i="9"/>
  <c r="H14" i="9"/>
  <c r="I43" i="9"/>
  <c r="I47" i="9"/>
  <c r="I50" i="9"/>
  <c r="I32" i="9"/>
  <c r="H27" i="9"/>
  <c r="I49" i="9"/>
  <c r="H17" i="9" l="1"/>
  <c r="I17" i="9" s="1"/>
  <c r="H16" i="9"/>
  <c r="H18" i="9" s="1"/>
  <c r="H9" i="9"/>
  <c r="H10" i="9"/>
  <c r="I10" i="9" s="1"/>
  <c r="H11" i="9"/>
  <c r="I11" i="9" s="1"/>
  <c r="H12" i="9"/>
  <c r="I12" i="9" s="1"/>
  <c r="H13" i="9"/>
  <c r="I13" i="9" s="1"/>
  <c r="H49" i="9"/>
  <c r="H50" i="9" s="1"/>
  <c r="I9" i="9" l="1"/>
  <c r="I16" i="9"/>
  <c r="H25" i="9"/>
  <c r="I25" i="9" s="1"/>
  <c r="H26" i="9"/>
  <c r="I26" i="9" s="1"/>
  <c r="H46" i="9"/>
  <c r="I46" i="9" s="1"/>
  <c r="H38" i="9" l="1"/>
  <c r="I38" i="9" s="1"/>
  <c r="H39" i="9"/>
  <c r="I39" i="9" s="1"/>
  <c r="H40" i="9"/>
  <c r="I40" i="9" s="1"/>
  <c r="H42" i="9"/>
  <c r="I42" i="9" s="1"/>
  <c r="H22" i="9" l="1"/>
  <c r="I22" i="9" s="1"/>
  <c r="H31" i="9" l="1"/>
  <c r="I31" i="9" s="1"/>
  <c r="H30" i="9"/>
  <c r="I30" i="9" s="1"/>
  <c r="H45" i="9"/>
  <c r="H36" i="9"/>
  <c r="I36" i="9" s="1"/>
  <c r="H35" i="9"/>
  <c r="H29" i="9"/>
  <c r="H24" i="9"/>
  <c r="I24" i="9" s="1"/>
  <c r="H23" i="9"/>
  <c r="I23" i="9" s="1"/>
  <c r="H21" i="9"/>
  <c r="H20" i="9"/>
  <c r="I45" i="9" l="1"/>
  <c r="H47" i="9"/>
  <c r="H52" i="9" s="1"/>
  <c r="I20" i="9"/>
  <c r="I29" i="9"/>
  <c r="H32" i="9"/>
  <c r="I35" i="9"/>
  <c r="H43" i="9"/>
  <c r="I21" i="9"/>
  <c r="I53" i="9" l="1"/>
</calcChain>
</file>

<file path=xl/sharedStrings.xml><?xml version="1.0" encoding="utf-8"?>
<sst xmlns="http://schemas.openxmlformats.org/spreadsheetml/2006/main" count="176" uniqueCount="128">
  <si>
    <t>PREFEITURA MUNICIPAL DE BIRIGUI</t>
  </si>
  <si>
    <t>RUA JOSÉ VIEIRA, Nº 334 - CONJ. HABITACIONAL MARIA BARBIERI</t>
  </si>
  <si>
    <t>BIRIGUI-SP</t>
  </si>
  <si>
    <t>Tabela</t>
  </si>
  <si>
    <t>código</t>
  </si>
  <si>
    <t>item</t>
  </si>
  <si>
    <t>Descrição dos serviços</t>
  </si>
  <si>
    <t>Quant</t>
  </si>
  <si>
    <t>Und</t>
  </si>
  <si>
    <t>V. Unit</t>
  </si>
  <si>
    <t>V. Total s/ BDI</t>
  </si>
  <si>
    <t>V. Total c/ BDI</t>
  </si>
  <si>
    <t>m²</t>
  </si>
  <si>
    <t>m</t>
  </si>
  <si>
    <t>Retirada de Estrut. Mad. em Tesouras p/ telhas de barro - Vao Livre</t>
  </si>
  <si>
    <t>Retirada de Telhas de barro</t>
  </si>
  <si>
    <t xml:space="preserve">Fornec/ e montagem de Estrut. Metálica com aço resist. A corrosão </t>
  </si>
  <si>
    <t>kg</t>
  </si>
  <si>
    <t>FIOS, CABOS, CONDUITES E ELETROCALHAS</t>
  </si>
  <si>
    <t>Perfilado em Chapa de Aço 38x38 mm</t>
  </si>
  <si>
    <t>Cabo Flexivel antichama 2,5 mm² - Isol. 750 V</t>
  </si>
  <si>
    <t>INTERRUPTORES, TOMADAS, QUADROS E DISJUNTORES</t>
  </si>
  <si>
    <t>ILUMINAÇÃO E APARELHOS ELÉTRICOS</t>
  </si>
  <si>
    <t>PINTURA</t>
  </si>
  <si>
    <t>Esmalte em Superfície de Madeira incl. Preparo e retoque de massa</t>
  </si>
  <si>
    <t>SUB TOTAL</t>
  </si>
  <si>
    <t>1.00</t>
  </si>
  <si>
    <t>3.00</t>
  </si>
  <si>
    <t>4.00</t>
  </si>
  <si>
    <t>Total s/ BDI</t>
  </si>
  <si>
    <t>Total c/ |BDI</t>
  </si>
  <si>
    <t>INSTALAÇÕES HIDRÁULICAS- A. PLUVIAIS</t>
  </si>
  <si>
    <t>Cumeeiras Termoacústica Normal</t>
  </si>
  <si>
    <t>Tubo de Pvc Normal c/ junta plástica DN- 150 mm incl. Conexões</t>
  </si>
  <si>
    <t>und</t>
  </si>
  <si>
    <t>ml</t>
  </si>
  <si>
    <t>INSTALAÇÕES ELETRICAS- PONTOS DE ILUMINAÇÃO DA AMPLIAÇÃO</t>
  </si>
  <si>
    <t>Tubo Pvc Normal c/ Junta Plastica DN-100 mm c/ conexões</t>
  </si>
  <si>
    <t>Cxa de Passagem p/ A. Pluviais 80x80x60 cm c/ tampa de concreto</t>
  </si>
  <si>
    <t>Telhas Termoacústica e- 30 mm Pré Pintada- Bca- Parte Inferior</t>
  </si>
  <si>
    <t>COBERTURA- AMPLIAÇÃO PÁTEO</t>
  </si>
  <si>
    <t>OBRA: AMPLIAÇÃO DO PÁTEO DA EMEI - PROFª DARCI GARCIA GAVIRA</t>
  </si>
  <si>
    <t>1.01</t>
  </si>
  <si>
    <t>1.02</t>
  </si>
  <si>
    <t>1.03</t>
  </si>
  <si>
    <t>1.04</t>
  </si>
  <si>
    <t>1.05</t>
  </si>
  <si>
    <t>3.01</t>
  </si>
  <si>
    <t>3.02</t>
  </si>
  <si>
    <t>4.01</t>
  </si>
  <si>
    <t>FDE</t>
  </si>
  <si>
    <t>07.60.051</t>
  </si>
  <si>
    <t>07.60.002</t>
  </si>
  <si>
    <t>15.80.060</t>
  </si>
  <si>
    <t>15.80.049</t>
  </si>
  <si>
    <t>08.09.018</t>
  </si>
  <si>
    <t>03.04.016</t>
  </si>
  <si>
    <t>08.09.019</t>
  </si>
  <si>
    <t>09.06.027</t>
  </si>
  <si>
    <t>16.33.060</t>
  </si>
  <si>
    <t>Calhas de Chapa Galv. 24 Desenv. 100 cm</t>
  </si>
  <si>
    <t>CPOS</t>
  </si>
  <si>
    <t>09.82.095</t>
  </si>
  <si>
    <t>09.07.024</t>
  </si>
  <si>
    <t>3.03</t>
  </si>
  <si>
    <t>Interruptor 1 tecla</t>
  </si>
  <si>
    <t>09.84.001</t>
  </si>
  <si>
    <t>Espelho caixa 4x2</t>
  </si>
  <si>
    <t>09.84.020</t>
  </si>
  <si>
    <t>09.82.009</t>
  </si>
  <si>
    <t>Caixa Estampada 4x2</t>
  </si>
  <si>
    <t>16.13.070</t>
  </si>
  <si>
    <t>16.12.200</t>
  </si>
  <si>
    <t>SERVIÇOS PRELIMINARESS</t>
  </si>
  <si>
    <t>13.50.001</t>
  </si>
  <si>
    <t>Demolição de Piso de Concreto, inclusive lastro</t>
  </si>
  <si>
    <t>m³</t>
  </si>
  <si>
    <t>4.02</t>
  </si>
  <si>
    <t>4.03</t>
  </si>
  <si>
    <t>01.05.001</t>
  </si>
  <si>
    <t>Escavação Manual até 1,80m</t>
  </si>
  <si>
    <t>74209/1</t>
  </si>
  <si>
    <t>SINAPI</t>
  </si>
  <si>
    <t>FUNDAÇÃO</t>
  </si>
  <si>
    <t>Concreto magro para chumbamento de pilaretes</t>
  </si>
  <si>
    <t>2.00</t>
  </si>
  <si>
    <t>2.01</t>
  </si>
  <si>
    <t>2.02</t>
  </si>
  <si>
    <t>Placa de Obra</t>
  </si>
  <si>
    <t>Carga e descarga de caminhão basculante, 6m³</t>
  </si>
  <si>
    <t>Transporte de entulho com caminhão basculante 6m³, Rodovia Pavimentada.</t>
  </si>
  <si>
    <t>Grelhas Metálicas # 150 mm</t>
  </si>
  <si>
    <t>3.04</t>
  </si>
  <si>
    <t>3.05</t>
  </si>
  <si>
    <t>3.06</t>
  </si>
  <si>
    <t>3.07</t>
  </si>
  <si>
    <t>5.00</t>
  </si>
  <si>
    <t>5.01</t>
  </si>
  <si>
    <t>5.01.1</t>
  </si>
  <si>
    <t>5.01.2</t>
  </si>
  <si>
    <t>5.02</t>
  </si>
  <si>
    <t>5.02.1</t>
  </si>
  <si>
    <t>5.02.2</t>
  </si>
  <si>
    <t>5.02.3</t>
  </si>
  <si>
    <t>5.03</t>
  </si>
  <si>
    <t>5.03.1</t>
  </si>
  <si>
    <t>Esmalte em Estrutura Metálica Inclusive preparo e retoque de Zarcão</t>
  </si>
  <si>
    <t xml:space="preserve"> 55.01.020</t>
  </si>
  <si>
    <t>Limpeza de final de Obra.</t>
  </si>
  <si>
    <t>6.00</t>
  </si>
  <si>
    <t>6.01</t>
  </si>
  <si>
    <t>6.02</t>
  </si>
  <si>
    <t>7.00</t>
  </si>
  <si>
    <t>7.01</t>
  </si>
  <si>
    <t>Brocas Manuais #20 cm Profundidade =  1,50m</t>
  </si>
  <si>
    <t>02.02.025</t>
  </si>
  <si>
    <t>11.04.020</t>
  </si>
  <si>
    <t>49.06.080</t>
  </si>
  <si>
    <t>SUBTOTAL</t>
  </si>
  <si>
    <t>Luminária 1X32 w- Fluorescente completa</t>
  </si>
  <si>
    <t>09.09.051</t>
  </si>
  <si>
    <t>Eng. Civil. João Zefiro Junior</t>
  </si>
  <si>
    <t>Crea 5069488152</t>
  </si>
  <si>
    <t>SERVIÇOS COMPLEMENTARES</t>
  </si>
  <si>
    <t>TOTAL GERAL</t>
  </si>
  <si>
    <t>CENTO E UM MIL, CENTO E CINCO REAIS E SESSENTA E DOIS CENTAVOS</t>
  </si>
  <si>
    <t>Birigui, 17 de Abril de 2018</t>
  </si>
  <si>
    <t xml:space="preserve">FONTE: TABELA SINAPI, CPOS e FDE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</si>
</sst>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horizontal="center"/>
    </xf>
    <xf numFmtId="43" fontId="2" fillId="0" borderId="0" xfId="1" applyFont="1" applyAlignment="1">
      <alignment horizontal="center"/>
    </xf>
    <xf numFmtId="43" fontId="0" fillId="0" borderId="0" xfId="1" applyFont="1"/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43" fontId="4" fillId="0" borderId="0" xfId="1" applyFont="1"/>
    <xf numFmtId="43" fontId="3" fillId="0" borderId="0" xfId="1" applyFont="1"/>
    <xf numFmtId="0" fontId="3" fillId="0" borderId="0" xfId="0" applyFont="1" applyAlignment="1">
      <alignment horizontal="left"/>
    </xf>
    <xf numFmtId="0" fontId="2" fillId="0" borderId="0" xfId="0" applyFont="1"/>
    <xf numFmtId="43" fontId="3" fillId="0" borderId="3" xfId="1" applyFont="1" applyBorder="1"/>
    <xf numFmtId="43" fontId="3" fillId="0" borderId="4" xfId="1" applyFont="1" applyBorder="1"/>
    <xf numFmtId="43" fontId="3" fillId="0" borderId="1" xfId="1" applyFont="1" applyBorder="1"/>
    <xf numFmtId="43" fontId="3" fillId="0" borderId="2" xfId="1" applyFont="1" applyBorder="1"/>
    <xf numFmtId="43" fontId="3" fillId="0" borderId="5" xfId="1" applyFont="1" applyBorder="1"/>
    <xf numFmtId="0" fontId="3" fillId="0" borderId="0" xfId="0" applyFont="1" applyAlignment="1">
      <alignment horizontal="center"/>
    </xf>
    <xf numFmtId="0" fontId="5" fillId="0" borderId="0" xfId="0" applyFont="1" applyFill="1"/>
    <xf numFmtId="0" fontId="0" fillId="0" borderId="0" xfId="0" applyFill="1"/>
    <xf numFmtId="0" fontId="0" fillId="0" borderId="0" xfId="0" applyAlignment="1">
      <alignment horizontal="center"/>
    </xf>
    <xf numFmtId="0" fontId="6" fillId="0" borderId="0" xfId="0" applyFont="1"/>
    <xf numFmtId="43" fontId="0" fillId="0" borderId="0" xfId="0" applyNumberFormat="1"/>
    <xf numFmtId="43" fontId="6" fillId="0" borderId="0" xfId="1" applyFont="1"/>
    <xf numFmtId="43" fontId="6" fillId="0" borderId="0" xfId="0" applyNumberFormat="1" applyFont="1"/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0"/>
  <sheetViews>
    <sheetView tabSelected="1" topLeftCell="A40" workbookViewId="0">
      <selection activeCell="I47" sqref="I47"/>
    </sheetView>
  </sheetViews>
  <sheetFormatPr defaultRowHeight="14.4" x14ac:dyDescent="0.3"/>
  <cols>
    <col min="3" max="3" width="6.88671875" customWidth="1"/>
    <col min="4" max="4" width="55.109375" customWidth="1"/>
    <col min="5" max="5" width="9.6640625" style="3" customWidth="1"/>
    <col min="6" max="6" width="6.5546875" style="20" customWidth="1"/>
    <col min="7" max="7" width="10.44140625" style="3" bestFit="1" customWidth="1"/>
    <col min="8" max="8" width="14.33203125" bestFit="1" customWidth="1"/>
    <col min="9" max="9" width="13.33203125" customWidth="1"/>
    <col min="10" max="11" width="12.109375" customWidth="1"/>
    <col min="12" max="12" width="11.44140625" customWidth="1"/>
    <col min="13" max="13" width="9.109375" style="7"/>
  </cols>
  <sheetData>
    <row r="1" spans="1:14" x14ac:dyDescent="0.3">
      <c r="A1" s="28" t="s">
        <v>0</v>
      </c>
      <c r="B1" s="28"/>
      <c r="C1" s="28"/>
      <c r="D1" s="28"/>
      <c r="E1" s="28"/>
      <c r="F1" s="28"/>
      <c r="G1" s="28"/>
      <c r="H1" s="28"/>
      <c r="I1" s="28"/>
    </row>
    <row r="2" spans="1:14" x14ac:dyDescent="0.3">
      <c r="A2" s="28" t="s">
        <v>41</v>
      </c>
      <c r="B2" s="28"/>
      <c r="C2" s="28"/>
      <c r="D2" s="28"/>
      <c r="E2" s="28"/>
      <c r="F2" s="28"/>
      <c r="G2" s="28"/>
      <c r="H2" s="28"/>
      <c r="I2" s="28"/>
    </row>
    <row r="3" spans="1:14" x14ac:dyDescent="0.3">
      <c r="A3" s="28" t="s">
        <v>1</v>
      </c>
      <c r="B3" s="28"/>
      <c r="C3" s="28"/>
      <c r="D3" s="28"/>
      <c r="E3" s="28"/>
      <c r="F3" s="28"/>
      <c r="G3" s="28"/>
      <c r="H3" s="28"/>
      <c r="I3" s="28"/>
    </row>
    <row r="4" spans="1:14" x14ac:dyDescent="0.3">
      <c r="A4" s="28" t="s">
        <v>2</v>
      </c>
      <c r="B4" s="28"/>
      <c r="C4" s="28"/>
      <c r="D4" s="28"/>
      <c r="E4" s="28"/>
      <c r="F4" s="28"/>
      <c r="G4" s="28"/>
      <c r="H4" s="28"/>
      <c r="I4" s="28"/>
    </row>
    <row r="5" spans="1:14" x14ac:dyDescent="0.3">
      <c r="A5" s="11"/>
    </row>
    <row r="7" spans="1:14" x14ac:dyDescent="0.3">
      <c r="A7" s="17" t="s">
        <v>3</v>
      </c>
      <c r="B7" s="17" t="s">
        <v>4</v>
      </c>
      <c r="C7" s="17" t="s">
        <v>5</v>
      </c>
      <c r="D7" s="1" t="s">
        <v>6</v>
      </c>
      <c r="E7" s="2" t="s">
        <v>7</v>
      </c>
      <c r="F7" s="1" t="s">
        <v>8</v>
      </c>
      <c r="G7" s="2" t="s">
        <v>9</v>
      </c>
      <c r="H7" s="2" t="s">
        <v>10</v>
      </c>
      <c r="I7" s="2" t="s">
        <v>11</v>
      </c>
    </row>
    <row r="8" spans="1:14" x14ac:dyDescent="0.3">
      <c r="A8" s="6"/>
      <c r="B8" s="5"/>
      <c r="C8" s="17" t="s">
        <v>26</v>
      </c>
      <c r="D8" s="10" t="s">
        <v>73</v>
      </c>
      <c r="E8" s="8"/>
      <c r="F8" s="6"/>
      <c r="G8" s="8"/>
      <c r="H8" s="8"/>
      <c r="I8" s="8"/>
      <c r="J8" s="23"/>
      <c r="K8" s="21"/>
      <c r="M8" s="18"/>
      <c r="N8" s="19"/>
    </row>
    <row r="9" spans="1:14" x14ac:dyDescent="0.3">
      <c r="A9" s="6" t="s">
        <v>50</v>
      </c>
      <c r="B9" s="27" t="s">
        <v>74</v>
      </c>
      <c r="C9" s="6" t="s">
        <v>42</v>
      </c>
      <c r="D9" s="4" t="s">
        <v>75</v>
      </c>
      <c r="E9" s="8">
        <v>2</v>
      </c>
      <c r="F9" s="6" t="s">
        <v>76</v>
      </c>
      <c r="G9" s="8">
        <v>205.81</v>
      </c>
      <c r="H9" s="8">
        <f t="shared" ref="H9:H13" si="0">E9*G9</f>
        <v>411.62</v>
      </c>
      <c r="I9" s="8">
        <f t="shared" ref="I9:I13" si="1">H9*1.2971</f>
        <v>533.91230199999995</v>
      </c>
      <c r="J9" s="23"/>
      <c r="K9" s="21"/>
      <c r="M9" s="18"/>
      <c r="N9" s="19"/>
    </row>
    <row r="10" spans="1:14" x14ac:dyDescent="0.3">
      <c r="A10" s="6" t="s">
        <v>50</v>
      </c>
      <c r="B10" s="27" t="s">
        <v>79</v>
      </c>
      <c r="C10" s="6" t="s">
        <v>43</v>
      </c>
      <c r="D10" s="4" t="s">
        <v>80</v>
      </c>
      <c r="E10" s="8">
        <v>26</v>
      </c>
      <c r="F10" s="6" t="s">
        <v>76</v>
      </c>
      <c r="G10" s="8">
        <v>36.409999999999997</v>
      </c>
      <c r="H10" s="8">
        <f t="shared" si="0"/>
        <v>946.65999999999985</v>
      </c>
      <c r="I10" s="8">
        <f t="shared" si="1"/>
        <v>1227.9126859999997</v>
      </c>
      <c r="J10" s="23"/>
      <c r="K10" s="21"/>
      <c r="M10" s="18"/>
      <c r="N10" s="19"/>
    </row>
    <row r="11" spans="1:14" x14ac:dyDescent="0.3">
      <c r="A11" s="6" t="s">
        <v>82</v>
      </c>
      <c r="B11" s="27">
        <v>72898</v>
      </c>
      <c r="C11" s="6" t="s">
        <v>44</v>
      </c>
      <c r="D11" s="4" t="s">
        <v>89</v>
      </c>
      <c r="E11" s="8">
        <v>18.850000000000001</v>
      </c>
      <c r="F11" s="6" t="s">
        <v>76</v>
      </c>
      <c r="G11" s="8">
        <v>3.57</v>
      </c>
      <c r="H11" s="8">
        <f t="shared" si="0"/>
        <v>67.294499999999999</v>
      </c>
      <c r="I11" s="8">
        <f t="shared" si="1"/>
        <v>87.28769595</v>
      </c>
      <c r="J11" s="23"/>
      <c r="K11" s="21"/>
      <c r="M11" s="18"/>
      <c r="N11" s="19"/>
    </row>
    <row r="12" spans="1:14" x14ac:dyDescent="0.3">
      <c r="A12" s="6" t="s">
        <v>82</v>
      </c>
      <c r="B12" s="27">
        <v>72900</v>
      </c>
      <c r="C12" s="6" t="s">
        <v>45</v>
      </c>
      <c r="D12" s="26" t="s">
        <v>90</v>
      </c>
      <c r="E12" s="8">
        <v>18.850000000000001</v>
      </c>
      <c r="F12" s="6" t="s">
        <v>76</v>
      </c>
      <c r="G12" s="8">
        <v>4.8899999999999997</v>
      </c>
      <c r="H12" s="8">
        <f t="shared" si="0"/>
        <v>92.176500000000004</v>
      </c>
      <c r="I12" s="8">
        <f t="shared" si="1"/>
        <v>119.56213815</v>
      </c>
      <c r="J12" s="23"/>
      <c r="K12" s="21"/>
      <c r="M12" s="18"/>
      <c r="N12" s="19"/>
    </row>
    <row r="13" spans="1:14" x14ac:dyDescent="0.3">
      <c r="A13" s="6" t="s">
        <v>82</v>
      </c>
      <c r="B13" s="27" t="s">
        <v>81</v>
      </c>
      <c r="C13" s="6" t="s">
        <v>46</v>
      </c>
      <c r="D13" s="4" t="s">
        <v>88</v>
      </c>
      <c r="E13" s="8">
        <v>2.5</v>
      </c>
      <c r="F13" s="6" t="s">
        <v>12</v>
      </c>
      <c r="G13" s="8">
        <v>309.02999999999997</v>
      </c>
      <c r="H13" s="8">
        <f t="shared" si="0"/>
        <v>772.57499999999993</v>
      </c>
      <c r="I13" s="8">
        <f t="shared" si="1"/>
        <v>1002.1070324999998</v>
      </c>
      <c r="J13" s="23"/>
      <c r="K13" s="21"/>
      <c r="M13" s="18"/>
      <c r="N13" s="19"/>
    </row>
    <row r="14" spans="1:14" x14ac:dyDescent="0.3">
      <c r="A14" s="6"/>
      <c r="B14" s="27"/>
      <c r="C14" s="6"/>
      <c r="D14" s="4"/>
      <c r="E14" s="8"/>
      <c r="F14" s="6"/>
      <c r="G14" s="9" t="s">
        <v>118</v>
      </c>
      <c r="H14" s="9">
        <f>SUM(H9:H13)</f>
        <v>2290.3259999999996</v>
      </c>
      <c r="I14" s="9">
        <f>H14*1.2971</f>
        <v>2970.7818545999994</v>
      </c>
      <c r="J14" s="23"/>
      <c r="K14" s="21"/>
      <c r="M14" s="18"/>
      <c r="N14" s="19"/>
    </row>
    <row r="15" spans="1:14" x14ac:dyDescent="0.3">
      <c r="A15" s="6"/>
      <c r="B15" s="5"/>
      <c r="C15" s="17" t="s">
        <v>85</v>
      </c>
      <c r="D15" s="10" t="s">
        <v>83</v>
      </c>
      <c r="E15" s="8"/>
      <c r="F15" s="6"/>
      <c r="G15" s="8"/>
      <c r="H15" s="8"/>
      <c r="I15" s="8"/>
      <c r="J15" s="23"/>
      <c r="K15" s="21"/>
      <c r="M15" s="18"/>
      <c r="N15" s="19"/>
    </row>
    <row r="16" spans="1:14" x14ac:dyDescent="0.3">
      <c r="A16" s="6" t="s">
        <v>50</v>
      </c>
      <c r="B16" s="5" t="s">
        <v>115</v>
      </c>
      <c r="C16" s="6" t="s">
        <v>86</v>
      </c>
      <c r="D16" s="4" t="s">
        <v>114</v>
      </c>
      <c r="E16" s="8">
        <v>30</v>
      </c>
      <c r="F16" s="6" t="s">
        <v>35</v>
      </c>
      <c r="G16" s="8">
        <v>37.24</v>
      </c>
      <c r="H16" s="8">
        <f>E16*G16</f>
        <v>1117.2</v>
      </c>
      <c r="I16" s="8">
        <f>H16*1.2971</f>
        <v>1449.12012</v>
      </c>
      <c r="J16" s="23"/>
      <c r="K16" s="21"/>
      <c r="M16" s="18"/>
      <c r="N16" s="19"/>
    </row>
    <row r="17" spans="1:14" x14ac:dyDescent="0.3">
      <c r="A17" s="6" t="s">
        <v>61</v>
      </c>
      <c r="B17" s="5" t="s">
        <v>116</v>
      </c>
      <c r="C17" s="6" t="s">
        <v>87</v>
      </c>
      <c r="D17" s="4" t="s">
        <v>84</v>
      </c>
      <c r="E17" s="8">
        <v>1.08</v>
      </c>
      <c r="F17" s="6" t="s">
        <v>76</v>
      </c>
      <c r="G17" s="8">
        <v>202.54</v>
      </c>
      <c r="H17" s="8">
        <f>E17*G17</f>
        <v>218.7432</v>
      </c>
      <c r="I17" s="8">
        <f t="shared" ref="I17" si="2">H17*1.2971</f>
        <v>283.73180471999996</v>
      </c>
      <c r="J17" s="23"/>
      <c r="K17" s="21"/>
      <c r="M17" s="18"/>
      <c r="N17" s="19"/>
    </row>
    <row r="18" spans="1:14" x14ac:dyDescent="0.3">
      <c r="A18" s="6"/>
      <c r="B18" s="5"/>
      <c r="C18" s="6"/>
      <c r="D18" s="4"/>
      <c r="E18" s="8"/>
      <c r="F18" s="6"/>
      <c r="G18" s="9" t="s">
        <v>118</v>
      </c>
      <c r="H18" s="9">
        <f>SUM(H16:H17)</f>
        <v>1335.9432000000002</v>
      </c>
      <c r="I18" s="9">
        <f>H18*1.2971</f>
        <v>1732.8519247200002</v>
      </c>
      <c r="J18" s="23"/>
      <c r="K18" s="21"/>
      <c r="M18" s="18"/>
      <c r="N18" s="19"/>
    </row>
    <row r="19" spans="1:14" x14ac:dyDescent="0.3">
      <c r="A19" s="6"/>
      <c r="B19" s="5"/>
      <c r="C19" s="17" t="s">
        <v>27</v>
      </c>
      <c r="D19" s="10" t="s">
        <v>40</v>
      </c>
      <c r="E19" s="8"/>
      <c r="F19" s="6"/>
      <c r="G19" s="8"/>
      <c r="H19" s="8"/>
      <c r="I19" s="8"/>
      <c r="J19" s="23"/>
      <c r="K19" s="21"/>
      <c r="M19" s="18"/>
      <c r="N19" s="19"/>
    </row>
    <row r="20" spans="1:14" x14ac:dyDescent="0.3">
      <c r="A20" s="6" t="s">
        <v>50</v>
      </c>
      <c r="B20" s="5" t="s">
        <v>52</v>
      </c>
      <c r="C20" s="6" t="s">
        <v>47</v>
      </c>
      <c r="D20" s="4" t="s">
        <v>14</v>
      </c>
      <c r="E20" s="8">
        <v>9.69</v>
      </c>
      <c r="F20" s="6" t="s">
        <v>12</v>
      </c>
      <c r="G20" s="8">
        <v>30.03623468</v>
      </c>
      <c r="H20" s="8">
        <f t="shared" ref="H20:H42" si="3">E20*G20</f>
        <v>291.05111404920001</v>
      </c>
      <c r="I20" s="8">
        <f>H20*1.2971</f>
        <v>377.52240003321731</v>
      </c>
      <c r="J20" s="23"/>
      <c r="K20" s="24"/>
      <c r="M20" s="18"/>
      <c r="N20" s="19"/>
    </row>
    <row r="21" spans="1:14" x14ac:dyDescent="0.3">
      <c r="A21" s="6" t="s">
        <v>50</v>
      </c>
      <c r="B21" s="5" t="s">
        <v>51</v>
      </c>
      <c r="C21" s="6" t="s">
        <v>48</v>
      </c>
      <c r="D21" s="4" t="s">
        <v>15</v>
      </c>
      <c r="E21" s="8">
        <v>9.69</v>
      </c>
      <c r="F21" s="6" t="s">
        <v>12</v>
      </c>
      <c r="G21" s="8">
        <v>3.55</v>
      </c>
      <c r="H21" s="8">
        <f t="shared" si="3"/>
        <v>34.399499999999996</v>
      </c>
      <c r="I21" s="8">
        <f>H21*1.2971-1.47</f>
        <v>43.149591449999996</v>
      </c>
      <c r="J21" s="23"/>
      <c r="K21" s="24"/>
      <c r="M21" s="18"/>
      <c r="N21" s="19"/>
    </row>
    <row r="22" spans="1:14" x14ac:dyDescent="0.3">
      <c r="A22" s="6" t="s">
        <v>50</v>
      </c>
      <c r="B22" s="5" t="s">
        <v>56</v>
      </c>
      <c r="C22" s="6" t="s">
        <v>64</v>
      </c>
      <c r="D22" s="4" t="s">
        <v>16</v>
      </c>
      <c r="E22" s="8">
        <v>1780</v>
      </c>
      <c r="F22" s="6" t="s">
        <v>17</v>
      </c>
      <c r="G22" s="8">
        <v>16.93</v>
      </c>
      <c r="H22" s="8">
        <f t="shared" si="3"/>
        <v>30135.399999999998</v>
      </c>
      <c r="I22" s="8">
        <f>H22*1.2971-1.47</f>
        <v>39087.157339999991</v>
      </c>
      <c r="J22" s="23"/>
      <c r="K22" s="21"/>
      <c r="M22" s="18"/>
      <c r="N22" s="19"/>
    </row>
    <row r="23" spans="1:14" x14ac:dyDescent="0.3">
      <c r="A23" s="6" t="s">
        <v>50</v>
      </c>
      <c r="B23" s="5" t="s">
        <v>71</v>
      </c>
      <c r="C23" s="6" t="s">
        <v>92</v>
      </c>
      <c r="D23" s="4" t="s">
        <v>39</v>
      </c>
      <c r="E23" s="8">
        <v>101</v>
      </c>
      <c r="F23" s="6" t="s">
        <v>12</v>
      </c>
      <c r="G23" s="8">
        <v>120.51</v>
      </c>
      <c r="H23" s="8">
        <f t="shared" si="3"/>
        <v>12171.51</v>
      </c>
      <c r="I23" s="8">
        <f>H23*1.2971</f>
        <v>15787.665621</v>
      </c>
      <c r="J23" s="23"/>
      <c r="K23" s="24"/>
    </row>
    <row r="24" spans="1:14" x14ac:dyDescent="0.3">
      <c r="A24" s="6" t="s">
        <v>50</v>
      </c>
      <c r="B24" s="4" t="s">
        <v>72</v>
      </c>
      <c r="C24" s="6" t="s">
        <v>93</v>
      </c>
      <c r="D24" s="4" t="s">
        <v>32</v>
      </c>
      <c r="E24" s="8">
        <v>35</v>
      </c>
      <c r="F24" s="6" t="s">
        <v>35</v>
      </c>
      <c r="G24" s="8">
        <v>44.56</v>
      </c>
      <c r="H24" s="8">
        <f t="shared" si="3"/>
        <v>1559.6000000000001</v>
      </c>
      <c r="I24" s="8">
        <f>H24*1.2971</f>
        <v>2022.9571600000002</v>
      </c>
      <c r="J24" s="23"/>
      <c r="K24" s="24"/>
    </row>
    <row r="25" spans="1:14" x14ac:dyDescent="0.3">
      <c r="A25" s="6" t="s">
        <v>61</v>
      </c>
      <c r="B25" s="5" t="s">
        <v>59</v>
      </c>
      <c r="C25" s="6" t="s">
        <v>94</v>
      </c>
      <c r="D25" s="25" t="s">
        <v>60</v>
      </c>
      <c r="E25" s="8">
        <v>64</v>
      </c>
      <c r="F25" s="6" t="s">
        <v>35</v>
      </c>
      <c r="G25" s="8">
        <v>127.9</v>
      </c>
      <c r="H25" s="8">
        <f t="shared" si="3"/>
        <v>8185.6</v>
      </c>
      <c r="I25" s="8">
        <f t="shared" ref="I25:I26" si="4">H25*1.2971</f>
        <v>10617.54176</v>
      </c>
      <c r="J25" s="23"/>
      <c r="K25" s="21"/>
    </row>
    <row r="26" spans="1:14" x14ac:dyDescent="0.3">
      <c r="A26" s="6" t="s">
        <v>61</v>
      </c>
      <c r="B26" s="4" t="s">
        <v>117</v>
      </c>
      <c r="C26" s="6" t="s">
        <v>95</v>
      </c>
      <c r="D26" s="4" t="s">
        <v>91</v>
      </c>
      <c r="E26" s="8">
        <v>8</v>
      </c>
      <c r="F26" s="6" t="s">
        <v>34</v>
      </c>
      <c r="G26" s="8">
        <v>15.53</v>
      </c>
      <c r="H26" s="8">
        <f t="shared" si="3"/>
        <v>124.24</v>
      </c>
      <c r="I26" s="8">
        <f t="shared" si="4"/>
        <v>161.151704</v>
      </c>
      <c r="J26" s="23"/>
      <c r="K26" s="24"/>
    </row>
    <row r="27" spans="1:14" x14ac:dyDescent="0.3">
      <c r="A27" s="6"/>
      <c r="B27" s="5"/>
      <c r="C27" s="6"/>
      <c r="D27" s="4"/>
      <c r="E27" s="8"/>
      <c r="F27" s="6"/>
      <c r="G27" s="9" t="s">
        <v>25</v>
      </c>
      <c r="H27" s="9">
        <f>SUM(H20:H26)</f>
        <v>52501.800614049193</v>
      </c>
      <c r="I27" s="9">
        <f>SUM(I20:I26)</f>
        <v>68097.145576483206</v>
      </c>
      <c r="J27" s="23"/>
      <c r="K27" s="21"/>
    </row>
    <row r="28" spans="1:14" x14ac:dyDescent="0.3">
      <c r="A28" s="6"/>
      <c r="B28" s="5"/>
      <c r="C28" s="17" t="s">
        <v>28</v>
      </c>
      <c r="D28" s="10" t="s">
        <v>31</v>
      </c>
      <c r="E28" s="8"/>
      <c r="F28" s="6"/>
      <c r="G28" s="8"/>
      <c r="H28" s="8"/>
      <c r="I28" s="8"/>
      <c r="J28" s="23"/>
      <c r="K28" s="21"/>
    </row>
    <row r="29" spans="1:14" x14ac:dyDescent="0.3">
      <c r="A29" s="6" t="s">
        <v>50</v>
      </c>
      <c r="B29" s="5" t="s">
        <v>57</v>
      </c>
      <c r="C29" s="6" t="s">
        <v>49</v>
      </c>
      <c r="D29" s="25" t="s">
        <v>33</v>
      </c>
      <c r="E29" s="8">
        <v>84</v>
      </c>
      <c r="F29" s="6" t="s">
        <v>13</v>
      </c>
      <c r="G29" s="8">
        <v>96.33</v>
      </c>
      <c r="H29" s="8">
        <f t="shared" si="3"/>
        <v>8091.72</v>
      </c>
      <c r="I29" s="8">
        <f>H29*1.2971</f>
        <v>10495.770011999999</v>
      </c>
      <c r="J29" s="23"/>
      <c r="K29" s="24"/>
    </row>
    <row r="30" spans="1:14" x14ac:dyDescent="0.3">
      <c r="A30" s="6" t="s">
        <v>50</v>
      </c>
      <c r="B30" s="5" t="s">
        <v>55</v>
      </c>
      <c r="C30" s="6" t="s">
        <v>77</v>
      </c>
      <c r="D30" s="25" t="s">
        <v>37</v>
      </c>
      <c r="E30" s="8">
        <v>99</v>
      </c>
      <c r="F30" s="6" t="s">
        <v>13</v>
      </c>
      <c r="G30" s="8">
        <v>50.49</v>
      </c>
      <c r="H30" s="8">
        <f t="shared" si="3"/>
        <v>4998.51</v>
      </c>
      <c r="I30" s="8">
        <f>H30*1.2971</f>
        <v>6483.5673209999995</v>
      </c>
      <c r="J30" s="23"/>
      <c r="K30" s="24"/>
    </row>
    <row r="31" spans="1:14" x14ac:dyDescent="0.3">
      <c r="A31" s="6" t="s">
        <v>50</v>
      </c>
      <c r="B31" s="5" t="s">
        <v>58</v>
      </c>
      <c r="C31" s="6" t="s">
        <v>78</v>
      </c>
      <c r="D31" s="25" t="s">
        <v>38</v>
      </c>
      <c r="E31" s="8">
        <v>4</v>
      </c>
      <c r="F31" s="6" t="s">
        <v>34</v>
      </c>
      <c r="G31" s="8">
        <v>543.45000000000005</v>
      </c>
      <c r="H31" s="8">
        <f t="shared" si="3"/>
        <v>2173.8000000000002</v>
      </c>
      <c r="I31" s="8">
        <f>H31*1.2971</f>
        <v>2819.63598</v>
      </c>
      <c r="J31" s="23"/>
      <c r="K31" s="21"/>
    </row>
    <row r="32" spans="1:14" x14ac:dyDescent="0.3">
      <c r="A32" s="6"/>
      <c r="B32" s="5"/>
      <c r="C32" s="6"/>
      <c r="D32" s="4"/>
      <c r="E32" s="8"/>
      <c r="F32" s="6"/>
      <c r="G32" s="9" t="s">
        <v>25</v>
      </c>
      <c r="H32" s="9">
        <f>SUM(H29:H31)</f>
        <v>15264.029999999999</v>
      </c>
      <c r="I32" s="9">
        <f>SUM(I29:I31)</f>
        <v>19798.973312999999</v>
      </c>
      <c r="J32" s="23"/>
      <c r="K32" s="21"/>
    </row>
    <row r="33" spans="1:11" x14ac:dyDescent="0.3">
      <c r="A33" s="6"/>
      <c r="B33" s="5"/>
      <c r="C33" s="17" t="s">
        <v>96</v>
      </c>
      <c r="D33" s="10" t="s">
        <v>36</v>
      </c>
      <c r="E33" s="8"/>
      <c r="F33" s="6"/>
      <c r="G33" s="8"/>
      <c r="H33" s="8"/>
      <c r="I33" s="8"/>
      <c r="J33" s="23"/>
      <c r="K33" s="21"/>
    </row>
    <row r="34" spans="1:11" x14ac:dyDescent="0.3">
      <c r="A34" s="6"/>
      <c r="B34" s="5"/>
      <c r="C34" s="17" t="s">
        <v>97</v>
      </c>
      <c r="D34" s="10" t="s">
        <v>18</v>
      </c>
      <c r="E34" s="8"/>
      <c r="F34" s="6"/>
      <c r="G34" s="8"/>
      <c r="H34" s="8"/>
      <c r="I34" s="8"/>
      <c r="J34" s="23"/>
      <c r="K34" s="21"/>
    </row>
    <row r="35" spans="1:11" x14ac:dyDescent="0.3">
      <c r="A35" s="6" t="s">
        <v>50</v>
      </c>
      <c r="B35" s="5" t="s">
        <v>62</v>
      </c>
      <c r="C35" s="6" t="s">
        <v>98</v>
      </c>
      <c r="D35" s="4" t="s">
        <v>19</v>
      </c>
      <c r="E35" s="8">
        <v>44</v>
      </c>
      <c r="F35" s="6" t="s">
        <v>13</v>
      </c>
      <c r="G35" s="8">
        <v>35.29</v>
      </c>
      <c r="H35" s="8">
        <f t="shared" si="3"/>
        <v>1552.76</v>
      </c>
      <c r="I35" s="8">
        <f t="shared" ref="I35:I40" si="5">H35*1.2971</f>
        <v>2014.0849959999998</v>
      </c>
      <c r="J35" s="23"/>
      <c r="K35" s="24"/>
    </row>
    <row r="36" spans="1:11" x14ac:dyDescent="0.3">
      <c r="A36" s="6" t="s">
        <v>50</v>
      </c>
      <c r="B36" s="5" t="s">
        <v>63</v>
      </c>
      <c r="C36" s="6" t="s">
        <v>99</v>
      </c>
      <c r="D36" s="4" t="s">
        <v>20</v>
      </c>
      <c r="E36" s="8">
        <v>200</v>
      </c>
      <c r="F36" s="6" t="s">
        <v>13</v>
      </c>
      <c r="G36" s="8">
        <v>3.12</v>
      </c>
      <c r="H36" s="8">
        <f t="shared" si="3"/>
        <v>624</v>
      </c>
      <c r="I36" s="8">
        <f t="shared" si="5"/>
        <v>809.3904</v>
      </c>
      <c r="J36" s="23"/>
      <c r="K36" s="24"/>
    </row>
    <row r="37" spans="1:11" x14ac:dyDescent="0.3">
      <c r="A37" s="6"/>
      <c r="B37" s="5"/>
      <c r="C37" s="17" t="s">
        <v>100</v>
      </c>
      <c r="D37" s="10" t="s">
        <v>21</v>
      </c>
      <c r="E37" s="8"/>
      <c r="F37" s="6"/>
      <c r="G37" s="8"/>
      <c r="H37" s="8"/>
      <c r="I37" s="8"/>
      <c r="J37" s="23"/>
      <c r="K37" s="21"/>
    </row>
    <row r="38" spans="1:11" x14ac:dyDescent="0.3">
      <c r="A38" s="6" t="s">
        <v>50</v>
      </c>
      <c r="B38" s="5" t="s">
        <v>66</v>
      </c>
      <c r="C38" s="6" t="s">
        <v>101</v>
      </c>
      <c r="D38" s="4" t="s">
        <v>65</v>
      </c>
      <c r="E38" s="8">
        <v>2</v>
      </c>
      <c r="F38" s="6" t="s">
        <v>34</v>
      </c>
      <c r="G38" s="8">
        <v>13.42</v>
      </c>
      <c r="H38" s="8">
        <f t="shared" si="3"/>
        <v>26.84</v>
      </c>
      <c r="I38" s="8">
        <f t="shared" si="5"/>
        <v>34.814163999999998</v>
      </c>
      <c r="J38" s="23"/>
      <c r="K38" s="21"/>
    </row>
    <row r="39" spans="1:11" x14ac:dyDescent="0.3">
      <c r="A39" s="6" t="s">
        <v>50</v>
      </c>
      <c r="B39" s="5" t="s">
        <v>68</v>
      </c>
      <c r="C39" s="6" t="s">
        <v>102</v>
      </c>
      <c r="D39" s="4" t="s">
        <v>67</v>
      </c>
      <c r="E39" s="8">
        <v>2</v>
      </c>
      <c r="F39" s="6" t="s">
        <v>34</v>
      </c>
      <c r="G39" s="8">
        <v>4.09</v>
      </c>
      <c r="H39" s="8">
        <f t="shared" si="3"/>
        <v>8.18</v>
      </c>
      <c r="I39" s="8">
        <f t="shared" si="5"/>
        <v>10.610277999999999</v>
      </c>
      <c r="J39" s="23"/>
      <c r="K39" s="21"/>
    </row>
    <row r="40" spans="1:11" x14ac:dyDescent="0.3">
      <c r="A40" s="6" t="s">
        <v>50</v>
      </c>
      <c r="B40" s="5" t="s">
        <v>69</v>
      </c>
      <c r="C40" s="6" t="s">
        <v>103</v>
      </c>
      <c r="D40" s="4" t="s">
        <v>70</v>
      </c>
      <c r="E40" s="8">
        <v>2</v>
      </c>
      <c r="F40" s="6" t="s">
        <v>34</v>
      </c>
      <c r="G40" s="8">
        <v>10.88</v>
      </c>
      <c r="H40" s="8">
        <f t="shared" si="3"/>
        <v>21.76</v>
      </c>
      <c r="I40" s="8">
        <f t="shared" si="5"/>
        <v>28.224896000000001</v>
      </c>
      <c r="J40" s="23"/>
      <c r="K40" s="24"/>
    </row>
    <row r="41" spans="1:11" x14ac:dyDescent="0.3">
      <c r="A41" s="6"/>
      <c r="B41" s="5"/>
      <c r="C41" s="17" t="s">
        <v>104</v>
      </c>
      <c r="D41" s="10" t="s">
        <v>22</v>
      </c>
      <c r="E41" s="8"/>
      <c r="F41" s="6"/>
      <c r="G41" s="8"/>
      <c r="H41" s="8"/>
      <c r="I41" s="8"/>
      <c r="J41" s="23"/>
      <c r="K41" s="21"/>
    </row>
    <row r="42" spans="1:11" x14ac:dyDescent="0.3">
      <c r="A42" s="6" t="s">
        <v>50</v>
      </c>
      <c r="B42" s="5" t="s">
        <v>120</v>
      </c>
      <c r="C42" s="6" t="s">
        <v>105</v>
      </c>
      <c r="D42" s="4" t="s">
        <v>119</v>
      </c>
      <c r="E42" s="8">
        <v>9</v>
      </c>
      <c r="F42" s="6" t="s">
        <v>34</v>
      </c>
      <c r="G42" s="8">
        <v>104.8</v>
      </c>
      <c r="H42" s="8">
        <f t="shared" si="3"/>
        <v>943.19999999999993</v>
      </c>
      <c r="I42" s="8">
        <f>H42*1.2971</f>
        <v>1223.4247199999998</v>
      </c>
      <c r="J42" s="23"/>
      <c r="K42" s="21"/>
    </row>
    <row r="43" spans="1:11" x14ac:dyDescent="0.3">
      <c r="A43" s="6"/>
      <c r="B43" s="5"/>
      <c r="C43" s="5"/>
      <c r="D43" s="5"/>
      <c r="E43" s="8"/>
      <c r="F43" s="6"/>
      <c r="G43" s="9" t="s">
        <v>25</v>
      </c>
      <c r="H43" s="9">
        <f>SUM(H35:H42)</f>
        <v>3176.7400000000002</v>
      </c>
      <c r="I43" s="9">
        <f>SUM(I35:I42)</f>
        <v>4120.549454</v>
      </c>
      <c r="J43" s="23"/>
      <c r="K43" s="21"/>
    </row>
    <row r="44" spans="1:11" x14ac:dyDescent="0.3">
      <c r="A44" s="6"/>
      <c r="B44" s="5"/>
      <c r="C44" s="17" t="s">
        <v>109</v>
      </c>
      <c r="D44" s="10" t="s">
        <v>23</v>
      </c>
      <c r="E44" s="8"/>
      <c r="F44" s="6"/>
      <c r="G44" s="8"/>
      <c r="H44" s="8"/>
      <c r="I44" s="8"/>
      <c r="J44" s="23"/>
      <c r="K44" s="21"/>
    </row>
    <row r="45" spans="1:11" x14ac:dyDescent="0.3">
      <c r="A45" s="6" t="s">
        <v>50</v>
      </c>
      <c r="B45" s="5" t="s">
        <v>54</v>
      </c>
      <c r="C45" s="6" t="s">
        <v>110</v>
      </c>
      <c r="D45" s="4" t="s">
        <v>24</v>
      </c>
      <c r="E45" s="8">
        <v>18.899999999999999</v>
      </c>
      <c r="F45" s="6" t="s">
        <v>12</v>
      </c>
      <c r="G45" s="8">
        <v>14.09</v>
      </c>
      <c r="H45" s="8">
        <f>E45*G45</f>
        <v>266.30099999999999</v>
      </c>
      <c r="I45" s="8">
        <f>H45*1.2971</f>
        <v>345.41902709999994</v>
      </c>
      <c r="J45" s="23"/>
      <c r="K45" s="24"/>
    </row>
    <row r="46" spans="1:11" x14ac:dyDescent="0.3">
      <c r="A46" s="6" t="s">
        <v>50</v>
      </c>
      <c r="B46" s="5" t="s">
        <v>53</v>
      </c>
      <c r="C46" s="6" t="s">
        <v>111</v>
      </c>
      <c r="D46" s="4" t="s">
        <v>106</v>
      </c>
      <c r="E46" s="8">
        <v>140</v>
      </c>
      <c r="F46" s="6" t="s">
        <v>12</v>
      </c>
      <c r="G46" s="8">
        <v>13.24</v>
      </c>
      <c r="H46" s="8">
        <f>E46*G46</f>
        <v>1853.6000000000001</v>
      </c>
      <c r="I46" s="8">
        <f>H46*1.2971</f>
        <v>2404.30456</v>
      </c>
      <c r="J46" s="23"/>
      <c r="K46" s="24"/>
    </row>
    <row r="47" spans="1:11" x14ac:dyDescent="0.3">
      <c r="A47" s="6"/>
      <c r="B47" s="5"/>
      <c r="C47" s="6"/>
      <c r="D47" s="10"/>
      <c r="E47" s="8"/>
      <c r="F47" s="6"/>
      <c r="G47" s="9" t="s">
        <v>25</v>
      </c>
      <c r="H47" s="9">
        <f>SUM(H45:H46)</f>
        <v>2119.9010000000003</v>
      </c>
      <c r="I47" s="9">
        <f>SUM(I45:I46)</f>
        <v>2749.7235870999998</v>
      </c>
      <c r="J47" s="23"/>
      <c r="K47" s="21"/>
    </row>
    <row r="48" spans="1:11" x14ac:dyDescent="0.3">
      <c r="A48" s="6"/>
      <c r="B48" s="5"/>
      <c r="C48" s="17" t="s">
        <v>112</v>
      </c>
      <c r="D48" s="10" t="s">
        <v>123</v>
      </c>
      <c r="E48" s="8"/>
      <c r="F48" s="6"/>
      <c r="G48" s="9"/>
      <c r="H48" s="9"/>
      <c r="I48" s="9"/>
      <c r="J48" s="23"/>
      <c r="K48" s="21"/>
    </row>
    <row r="49" spans="1:11" x14ac:dyDescent="0.3">
      <c r="A49" s="6" t="s">
        <v>61</v>
      </c>
      <c r="B49" s="5" t="s">
        <v>107</v>
      </c>
      <c r="C49" s="6" t="s">
        <v>113</v>
      </c>
      <c r="D49" s="4" t="s">
        <v>108</v>
      </c>
      <c r="E49" s="8">
        <v>142</v>
      </c>
      <c r="F49" s="6" t="s">
        <v>12</v>
      </c>
      <c r="G49" s="8">
        <v>8.8800000000000008</v>
      </c>
      <c r="H49" s="8">
        <f>E49*G49</f>
        <v>1260.96</v>
      </c>
      <c r="I49" s="8">
        <f>H49*1.2971</f>
        <v>1635.591216</v>
      </c>
      <c r="J49" s="23"/>
      <c r="K49" s="21"/>
    </row>
    <row r="50" spans="1:11" x14ac:dyDescent="0.3">
      <c r="A50" s="5"/>
      <c r="B50" s="5"/>
      <c r="C50" s="6"/>
      <c r="D50" s="4"/>
      <c r="E50" s="8"/>
      <c r="F50" s="6"/>
      <c r="G50" s="9" t="s">
        <v>118</v>
      </c>
      <c r="H50" s="9">
        <f>SUM(H49)</f>
        <v>1260.96</v>
      </c>
      <c r="I50" s="9">
        <f>SUM(I49)</f>
        <v>1635.591216</v>
      </c>
      <c r="J50" s="23"/>
      <c r="K50" s="21"/>
    </row>
    <row r="51" spans="1:11" ht="15" thickBot="1" x14ac:dyDescent="0.35">
      <c r="A51" t="s">
        <v>127</v>
      </c>
      <c r="E51" s="8"/>
      <c r="F51" s="6"/>
      <c r="G51" s="8"/>
      <c r="H51" s="8"/>
      <c r="I51" s="8"/>
    </row>
    <row r="52" spans="1:11" ht="15" thickBot="1" x14ac:dyDescent="0.35">
      <c r="A52" t="s">
        <v>126</v>
      </c>
      <c r="G52" s="14" t="s">
        <v>29</v>
      </c>
      <c r="H52" s="15">
        <f>SUM(H47,H43,H32,H27,H50,H18,H14)</f>
        <v>77949.700814049196</v>
      </c>
      <c r="I52" s="8"/>
    </row>
    <row r="53" spans="1:11" ht="15" thickBot="1" x14ac:dyDescent="0.35">
      <c r="G53" s="12" t="s">
        <v>30</v>
      </c>
      <c r="H53" s="16"/>
      <c r="I53" s="13">
        <f>SUM(I47,I43,I32,I27,I50,I18,I14)</f>
        <v>101105.6169259032</v>
      </c>
      <c r="K53" s="22"/>
    </row>
    <row r="54" spans="1:11" x14ac:dyDescent="0.3">
      <c r="H54" s="3"/>
      <c r="I54" s="3"/>
    </row>
    <row r="55" spans="1:11" x14ac:dyDescent="0.3">
      <c r="A55" s="28" t="s">
        <v>124</v>
      </c>
      <c r="B55" s="28"/>
      <c r="C55" s="28" t="s">
        <v>125</v>
      </c>
      <c r="D55" s="28"/>
      <c r="E55" s="28"/>
      <c r="F55" s="28"/>
      <c r="G55" s="28"/>
      <c r="H55" s="3"/>
      <c r="I55" s="3"/>
    </row>
    <row r="56" spans="1:11" x14ac:dyDescent="0.3">
      <c r="H56" s="3"/>
      <c r="I56" s="3"/>
    </row>
    <row r="57" spans="1:11" x14ac:dyDescent="0.3">
      <c r="H57" s="3"/>
      <c r="I57" s="3"/>
    </row>
    <row r="58" spans="1:11" x14ac:dyDescent="0.3">
      <c r="C58" s="11"/>
      <c r="D58" s="11"/>
      <c r="H58" s="3"/>
      <c r="I58" s="3"/>
    </row>
    <row r="59" spans="1:11" x14ac:dyDescent="0.3">
      <c r="D59" s="11"/>
      <c r="H59" s="3"/>
      <c r="I59" s="3"/>
    </row>
    <row r="60" spans="1:11" x14ac:dyDescent="0.3">
      <c r="C60" s="11"/>
      <c r="D60" s="1" t="s">
        <v>121</v>
      </c>
      <c r="H60" s="3"/>
      <c r="I60" s="3"/>
    </row>
    <row r="61" spans="1:11" x14ac:dyDescent="0.3">
      <c r="D61" s="1" t="s">
        <v>122</v>
      </c>
      <c r="H61" s="3"/>
      <c r="I61" s="3"/>
    </row>
    <row r="62" spans="1:11" x14ac:dyDescent="0.3">
      <c r="H62" s="3"/>
      <c r="I62" s="3"/>
    </row>
    <row r="63" spans="1:11" x14ac:dyDescent="0.3">
      <c r="H63" s="3"/>
      <c r="I63" s="3"/>
    </row>
    <row r="64" spans="1:11" x14ac:dyDescent="0.3">
      <c r="H64" s="3"/>
      <c r="I64" s="3"/>
    </row>
    <row r="65" spans="8:9" x14ac:dyDescent="0.3">
      <c r="H65" s="3"/>
      <c r="I65" s="3"/>
    </row>
    <row r="66" spans="8:9" x14ac:dyDescent="0.3">
      <c r="H66" s="3"/>
      <c r="I66" s="3"/>
    </row>
    <row r="67" spans="8:9" x14ac:dyDescent="0.3">
      <c r="H67" s="3"/>
      <c r="I67" s="3"/>
    </row>
    <row r="68" spans="8:9" x14ac:dyDescent="0.3">
      <c r="H68" s="3"/>
      <c r="I68" s="3"/>
    </row>
    <row r="69" spans="8:9" x14ac:dyDescent="0.3">
      <c r="H69" s="3"/>
      <c r="I69" s="3"/>
    </row>
    <row r="70" spans="8:9" x14ac:dyDescent="0.3">
      <c r="H70" s="3"/>
      <c r="I70" s="3"/>
    </row>
  </sheetData>
  <mergeCells count="6">
    <mergeCell ref="C55:G55"/>
    <mergeCell ref="A55:B55"/>
    <mergeCell ref="A2:I2"/>
    <mergeCell ref="A1:I1"/>
    <mergeCell ref="A3:I3"/>
    <mergeCell ref="A4:I4"/>
  </mergeCells>
  <printOptions horizontalCentered="1" verticalCentered="1" gridLines="1"/>
  <pageMargins left="0.51181102362204722" right="0.51181102362204722" top="0.98425196850393704" bottom="0.78740157480314965" header="0.31496062992125984" footer="0.31496062992125984"/>
  <pageSetup paperSize="9" scale="77" fitToHeight="0" orientation="portrait" verticalDpi="0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João Zefiro</cp:lastModifiedBy>
  <cp:lastPrinted>2018-04-17T19:20:25Z</cp:lastPrinted>
  <dcterms:created xsi:type="dcterms:W3CDTF">2017-12-06T18:48:16Z</dcterms:created>
  <dcterms:modified xsi:type="dcterms:W3CDTF">2018-04-18T10:12:12Z</dcterms:modified>
</cp:coreProperties>
</file>